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daguila\Documents\Publicaciones Corado y reca analitica\"/>
    </mc:Choice>
  </mc:AlternateContent>
  <xr:revisionPtr revIDLastSave="0" documentId="13_ncr:1_{405B4EE1-A370-49D5-8D01-AB647B23E0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SR por Régimen" sheetId="1" r:id="rId1"/>
    <sheet name="Consolidado" sheetId="2" state="hidden" r:id="rId2"/>
    <sheet name="Utilidade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7" i="2" l="1"/>
  <c r="D228" i="2"/>
  <c r="D229" i="2"/>
  <c r="D230" i="2"/>
  <c r="D231" i="2"/>
  <c r="D11" i="1" s="1"/>
  <c r="D232" i="2"/>
  <c r="D233" i="2"/>
  <c r="D234" i="2"/>
  <c r="D226" i="2"/>
  <c r="F6" i="1"/>
  <c r="G6" i="1"/>
  <c r="H6" i="1"/>
  <c r="I6" i="1"/>
  <c r="J6" i="1"/>
  <c r="K6" i="1"/>
  <c r="L6" i="1"/>
  <c r="M6" i="1"/>
  <c r="N6" i="1"/>
  <c r="O6" i="1"/>
  <c r="P6" i="1"/>
  <c r="F7" i="1"/>
  <c r="G7" i="1"/>
  <c r="H7" i="1"/>
  <c r="I7" i="1"/>
  <c r="J7" i="1"/>
  <c r="K7" i="1"/>
  <c r="L7" i="1"/>
  <c r="M7" i="1"/>
  <c r="N7" i="1"/>
  <c r="O7" i="1"/>
  <c r="P7" i="1"/>
  <c r="F8" i="1"/>
  <c r="G8" i="1"/>
  <c r="H8" i="1"/>
  <c r="I8" i="1"/>
  <c r="J8" i="1"/>
  <c r="K8" i="1"/>
  <c r="L8" i="1"/>
  <c r="M8" i="1"/>
  <c r="N8" i="1"/>
  <c r="O8" i="1"/>
  <c r="P8" i="1"/>
  <c r="F9" i="1"/>
  <c r="G9" i="1"/>
  <c r="H9" i="1"/>
  <c r="I9" i="1"/>
  <c r="J9" i="1"/>
  <c r="K9" i="1"/>
  <c r="L9" i="1"/>
  <c r="M9" i="1"/>
  <c r="N9" i="1"/>
  <c r="O9" i="1"/>
  <c r="P9" i="1"/>
  <c r="F10" i="1"/>
  <c r="G10" i="1"/>
  <c r="H10" i="1"/>
  <c r="I10" i="1"/>
  <c r="J10" i="1"/>
  <c r="K10" i="1"/>
  <c r="L10" i="1"/>
  <c r="M10" i="1"/>
  <c r="N10" i="1"/>
  <c r="O10" i="1"/>
  <c r="P10" i="1"/>
  <c r="F11" i="1"/>
  <c r="G11" i="1"/>
  <c r="H11" i="1"/>
  <c r="I11" i="1"/>
  <c r="J11" i="1"/>
  <c r="K11" i="1"/>
  <c r="L11" i="1"/>
  <c r="M11" i="1"/>
  <c r="N11" i="1"/>
  <c r="O11" i="1"/>
  <c r="P11" i="1"/>
  <c r="F12" i="1"/>
  <c r="G12" i="1"/>
  <c r="H12" i="1"/>
  <c r="I12" i="1"/>
  <c r="J12" i="1"/>
  <c r="K12" i="1"/>
  <c r="L12" i="1"/>
  <c r="M12" i="1"/>
  <c r="N12" i="1"/>
  <c r="O12" i="1"/>
  <c r="P12" i="1"/>
  <c r="F13" i="1"/>
  <c r="G13" i="1"/>
  <c r="H13" i="1"/>
  <c r="I13" i="1"/>
  <c r="J13" i="1"/>
  <c r="K13" i="1"/>
  <c r="L13" i="1"/>
  <c r="M13" i="1"/>
  <c r="N13" i="1"/>
  <c r="O13" i="1"/>
  <c r="P13" i="1"/>
  <c r="F14" i="1"/>
  <c r="G14" i="1"/>
  <c r="H14" i="1"/>
  <c r="I14" i="1"/>
  <c r="J14" i="1"/>
  <c r="K14" i="1"/>
  <c r="L14" i="1"/>
  <c r="M14" i="1"/>
  <c r="N14" i="1"/>
  <c r="O14" i="1"/>
  <c r="P14" i="1"/>
  <c r="E6" i="1"/>
  <c r="E7" i="1"/>
  <c r="E8" i="1"/>
  <c r="E9" i="1"/>
  <c r="E10" i="1"/>
  <c r="E11" i="1"/>
  <c r="E12" i="1"/>
  <c r="E13" i="1"/>
  <c r="E14" i="1"/>
  <c r="D8" i="1"/>
  <c r="D9" i="1"/>
  <c r="D10" i="1"/>
  <c r="D12" i="1"/>
  <c r="D13" i="1"/>
  <c r="D14" i="1"/>
  <c r="D7" i="1"/>
  <c r="D6" i="1"/>
  <c r="N3" i="1"/>
  <c r="D283" i="2"/>
  <c r="O205" i="2"/>
  <c r="O211" i="2" s="1"/>
  <c r="D206" i="2" l="1"/>
  <c r="D207" i="2"/>
  <c r="D208" i="2"/>
  <c r="D212" i="2"/>
  <c r="D209" i="2"/>
  <c r="D210" i="2"/>
  <c r="P205" i="2" l="1"/>
  <c r="P211" i="2" s="1"/>
  <c r="P204" i="2" s="1"/>
  <c r="P284" i="2" s="1"/>
  <c r="N205" i="2"/>
  <c r="N211" i="2" s="1"/>
  <c r="N204" i="2" s="1"/>
  <c r="M205" i="2"/>
  <c r="M211" i="2" s="1"/>
  <c r="M204" i="2" s="1"/>
  <c r="M284" i="2" s="1"/>
  <c r="L205" i="2"/>
  <c r="L211" i="2" s="1"/>
  <c r="L204" i="2" s="1"/>
  <c r="L284" i="2" s="1"/>
  <c r="K205" i="2"/>
  <c r="K211" i="2" s="1"/>
  <c r="K204" i="2" s="1"/>
  <c r="K284" i="2" s="1"/>
  <c r="J205" i="2"/>
  <c r="J211" i="2" s="1"/>
  <c r="J204" i="2" s="1"/>
  <c r="J284" i="2" s="1"/>
  <c r="I205" i="2"/>
  <c r="I211" i="2" s="1"/>
  <c r="I204" i="2" s="1"/>
  <c r="H205" i="2"/>
  <c r="G205" i="2"/>
  <c r="G211" i="2" s="1"/>
  <c r="G204" i="2" s="1"/>
  <c r="G284" i="2" s="1"/>
  <c r="F205" i="2"/>
  <c r="F211" i="2" s="1"/>
  <c r="F204" i="2" s="1"/>
  <c r="F284" i="2" s="1"/>
  <c r="E205" i="2"/>
  <c r="E211" i="2" s="1"/>
  <c r="O204" i="2" l="1"/>
  <c r="O284" i="2" s="1"/>
  <c r="N284" i="2"/>
  <c r="I284" i="2"/>
  <c r="D205" i="2"/>
  <c r="E204" i="2"/>
  <c r="H211" i="2"/>
  <c r="H204" i="2" l="1"/>
  <c r="D204" i="2" s="1"/>
  <c r="E284" i="2"/>
  <c r="D211" i="2"/>
  <c r="D201" i="2"/>
  <c r="D199" i="2"/>
  <c r="D198" i="2"/>
  <c r="D197" i="2"/>
  <c r="D196" i="2"/>
  <c r="D195" i="2"/>
  <c r="P194" i="2"/>
  <c r="P200" i="2" s="1"/>
  <c r="P193" i="2" s="1"/>
  <c r="O194" i="2"/>
  <c r="N194" i="2"/>
  <c r="N200" i="2" s="1"/>
  <c r="N193" i="2" s="1"/>
  <c r="M194" i="2"/>
  <c r="L194" i="2"/>
  <c r="K194" i="2"/>
  <c r="K200" i="2" s="1"/>
  <c r="K193" i="2" s="1"/>
  <c r="J194" i="2"/>
  <c r="I194" i="2"/>
  <c r="H194" i="2"/>
  <c r="G194" i="2"/>
  <c r="F194" i="2"/>
  <c r="F200" i="2" s="1"/>
  <c r="F193" i="2" s="1"/>
  <c r="E194" i="2"/>
  <c r="E200" i="2" s="1"/>
  <c r="H284" i="2" l="1"/>
  <c r="O200" i="2"/>
  <c r="M200" i="2"/>
  <c r="L200" i="2"/>
  <c r="J200" i="2"/>
  <c r="I200" i="2"/>
  <c r="H200" i="2"/>
  <c r="D194" i="2"/>
  <c r="E193" i="2"/>
  <c r="G200" i="2"/>
  <c r="D190" i="2"/>
  <c r="D188" i="2"/>
  <c r="D187" i="2"/>
  <c r="D186" i="2"/>
  <c r="D185" i="2"/>
  <c r="D184" i="2"/>
  <c r="P183" i="2"/>
  <c r="P189" i="2" s="1"/>
  <c r="P182" i="2" s="1"/>
  <c r="O183" i="2"/>
  <c r="O189" i="2" s="1"/>
  <c r="O182" i="2" s="1"/>
  <c r="N183" i="2"/>
  <c r="N189" i="2" s="1"/>
  <c r="N182" i="2" s="1"/>
  <c r="M183" i="2"/>
  <c r="M189" i="2" s="1"/>
  <c r="M182" i="2" s="1"/>
  <c r="L183" i="2"/>
  <c r="L189" i="2" s="1"/>
  <c r="L182" i="2" s="1"/>
  <c r="K183" i="2"/>
  <c r="K189" i="2" s="1"/>
  <c r="K182" i="2" s="1"/>
  <c r="J183" i="2"/>
  <c r="J189" i="2" s="1"/>
  <c r="J182" i="2" s="1"/>
  <c r="I183" i="2"/>
  <c r="I189" i="2" s="1"/>
  <c r="I182" i="2" s="1"/>
  <c r="H183" i="2"/>
  <c r="G183" i="2"/>
  <c r="G189" i="2" s="1"/>
  <c r="G182" i="2" s="1"/>
  <c r="F183" i="2"/>
  <c r="F189" i="2" s="1"/>
  <c r="F182" i="2" s="1"/>
  <c r="E183" i="2"/>
  <c r="E189" i="2" s="1"/>
  <c r="O193" i="2" l="1"/>
  <c r="M193" i="2"/>
  <c r="L193" i="2"/>
  <c r="J193" i="2"/>
  <c r="I193" i="2"/>
  <c r="H193" i="2"/>
  <c r="G193" i="2"/>
  <c r="D200" i="2"/>
  <c r="D183" i="2"/>
  <c r="E182" i="2"/>
  <c r="H189" i="2"/>
  <c r="D193" i="2" l="1"/>
  <c r="H182" i="2"/>
  <c r="D182" i="2" s="1"/>
  <c r="D189" i="2"/>
  <c r="G4" i="3" l="1"/>
  <c r="H4" i="3"/>
  <c r="I4" i="3"/>
  <c r="J4" i="3"/>
  <c r="K4" i="3"/>
  <c r="L4" i="3"/>
  <c r="M4" i="3"/>
  <c r="N4" i="3"/>
  <c r="G5" i="3"/>
  <c r="H5" i="3"/>
  <c r="I5" i="3"/>
  <c r="J5" i="3"/>
  <c r="K5" i="3"/>
  <c r="L5" i="3"/>
  <c r="M5" i="3"/>
  <c r="N5" i="3"/>
  <c r="G6" i="3"/>
  <c r="H6" i="3"/>
  <c r="I6" i="3"/>
  <c r="J6" i="3"/>
  <c r="K6" i="3"/>
  <c r="L6" i="3"/>
  <c r="M6" i="3"/>
  <c r="N6" i="3"/>
  <c r="G7" i="3"/>
  <c r="H7" i="3"/>
  <c r="I7" i="3"/>
  <c r="J7" i="3"/>
  <c r="K7" i="3"/>
  <c r="L7" i="3"/>
  <c r="M7" i="3"/>
  <c r="N7" i="3"/>
  <c r="G8" i="3"/>
  <c r="H8" i="3"/>
  <c r="I8" i="3"/>
  <c r="J8" i="3"/>
  <c r="K8" i="3"/>
  <c r="L8" i="3"/>
  <c r="M8" i="3"/>
  <c r="N8" i="3"/>
  <c r="G9" i="3"/>
  <c r="H9" i="3"/>
  <c r="I9" i="3"/>
  <c r="J9" i="3"/>
  <c r="K9" i="3"/>
  <c r="L9" i="3"/>
  <c r="M9" i="3"/>
  <c r="N9" i="3"/>
  <c r="G3" i="3"/>
  <c r="H3" i="3"/>
  <c r="I3" i="3"/>
  <c r="J3" i="3"/>
  <c r="K3" i="3"/>
  <c r="L3" i="3"/>
  <c r="M3" i="3"/>
  <c r="N3" i="3"/>
  <c r="D3" i="3" l="1"/>
  <c r="E3" i="3"/>
  <c r="F3" i="3"/>
  <c r="D4" i="3"/>
  <c r="E4" i="3"/>
  <c r="F4" i="3"/>
  <c r="D5" i="3"/>
  <c r="E5" i="3"/>
  <c r="F5" i="3"/>
  <c r="D6" i="3"/>
  <c r="E6" i="3"/>
  <c r="F6" i="3"/>
  <c r="D7" i="3"/>
  <c r="E7" i="3"/>
  <c r="F7" i="3"/>
  <c r="D8" i="3"/>
  <c r="E8" i="3"/>
  <c r="F8" i="3"/>
  <c r="D9" i="3"/>
  <c r="E9" i="3"/>
  <c r="F9" i="3"/>
  <c r="C9" i="3"/>
  <c r="C8" i="3"/>
  <c r="C7" i="3"/>
  <c r="C6" i="3"/>
  <c r="C5" i="3"/>
  <c r="C4" i="3"/>
  <c r="C3" i="3"/>
  <c r="B8" i="3" l="1"/>
  <c r="B3" i="3"/>
  <c r="B9" i="3"/>
  <c r="B4" i="3"/>
  <c r="B5" i="3"/>
  <c r="B6" i="3"/>
  <c r="B7" i="3"/>
  <c r="D179" i="2"/>
  <c r="D177" i="2"/>
  <c r="D176" i="2"/>
  <c r="D175" i="2"/>
  <c r="D174" i="2"/>
  <c r="D173" i="2"/>
  <c r="P172" i="2"/>
  <c r="P178" i="2" s="1"/>
  <c r="P171" i="2" s="1"/>
  <c r="O172" i="2"/>
  <c r="O178" i="2" s="1"/>
  <c r="O171" i="2" s="1"/>
  <c r="N172" i="2"/>
  <c r="N178" i="2" s="1"/>
  <c r="N171" i="2" s="1"/>
  <c r="M172" i="2"/>
  <c r="M178" i="2" s="1"/>
  <c r="M171" i="2" s="1"/>
  <c r="L172" i="2"/>
  <c r="L178" i="2" s="1"/>
  <c r="L171" i="2" s="1"/>
  <c r="K172" i="2"/>
  <c r="K178" i="2" s="1"/>
  <c r="K171" i="2" s="1"/>
  <c r="J172" i="2"/>
  <c r="J178" i="2" s="1"/>
  <c r="I172" i="2"/>
  <c r="H172" i="2"/>
  <c r="H178" i="2" s="1"/>
  <c r="H171" i="2" s="1"/>
  <c r="G172" i="2"/>
  <c r="G178" i="2" s="1"/>
  <c r="G171" i="2" s="1"/>
  <c r="F172" i="2"/>
  <c r="F178" i="2" s="1"/>
  <c r="F171" i="2" s="1"/>
  <c r="E172" i="2"/>
  <c r="E178" i="2" s="1"/>
  <c r="I178" i="2" l="1"/>
  <c r="I171" i="2" s="1"/>
  <c r="J171" i="2"/>
  <c r="E171" i="2"/>
  <c r="D172" i="2"/>
  <c r="P161" i="2"/>
  <c r="P167" i="2" s="1"/>
  <c r="P160" i="2" s="1"/>
  <c r="D178" i="2" l="1"/>
  <c r="D171" i="2"/>
  <c r="O161" i="2"/>
  <c r="O167" i="2" l="1"/>
  <c r="O160" i="2" s="1"/>
  <c r="N161" i="2"/>
  <c r="N167" i="2" l="1"/>
  <c r="M161" i="2"/>
  <c r="N160" i="2" l="1"/>
  <c r="M167" i="2"/>
  <c r="L161" i="2"/>
  <c r="M160" i="2" l="1"/>
  <c r="L167" i="2"/>
  <c r="K161" i="2"/>
  <c r="L160" i="2" l="1"/>
  <c r="K167" i="2"/>
  <c r="J161" i="2"/>
  <c r="J167" i="2" l="1"/>
  <c r="K160" i="2"/>
  <c r="I161" i="2"/>
  <c r="I167" i="2" l="1"/>
  <c r="J160" i="2"/>
  <c r="H161" i="2"/>
  <c r="I160" i="2" l="1"/>
  <c r="H167" i="2"/>
  <c r="G161" i="2"/>
  <c r="G167" i="2" l="1"/>
  <c r="H160" i="2"/>
  <c r="E161" i="2"/>
  <c r="F161" i="2"/>
  <c r="G160" i="2" l="1"/>
  <c r="F167" i="2"/>
  <c r="E167" i="2"/>
  <c r="E160" i="2" l="1"/>
  <c r="F160" i="2"/>
  <c r="D168" i="2"/>
  <c r="D167" i="2"/>
  <c r="D166" i="2"/>
  <c r="D165" i="2"/>
  <c r="D164" i="2"/>
  <c r="D163" i="2"/>
  <c r="D162" i="2"/>
  <c r="D161" i="2"/>
  <c r="D160" i="2" l="1"/>
  <c r="D153" i="2"/>
  <c r="F139" i="2" l="1"/>
  <c r="G139" i="2"/>
  <c r="H139" i="2"/>
  <c r="I139" i="2"/>
  <c r="J139" i="2"/>
  <c r="K139" i="2"/>
  <c r="L139" i="2"/>
  <c r="M139" i="2"/>
  <c r="N139" i="2"/>
  <c r="O139" i="2"/>
  <c r="P139" i="2"/>
  <c r="E139" i="2"/>
  <c r="D157" i="2" l="1"/>
  <c r="D156" i="2"/>
  <c r="D155" i="2"/>
  <c r="D154" i="2"/>
  <c r="D152" i="2"/>
  <c r="D151" i="2"/>
  <c r="D150" i="2"/>
  <c r="D149" i="2"/>
  <c r="M145" i="2" l="1"/>
  <c r="M138" i="2" l="1"/>
  <c r="J138" i="2"/>
  <c r="D140" i="2" l="1"/>
  <c r="D141" i="2"/>
  <c r="D146" i="2"/>
  <c r="D144" i="2"/>
  <c r="D143" i="2"/>
  <c r="D142" i="2"/>
  <c r="D139" i="2"/>
  <c r="D138" i="2" l="1"/>
  <c r="D145" i="2"/>
  <c r="D135" i="2" l="1"/>
  <c r="D133" i="2"/>
  <c r="D132" i="2"/>
  <c r="D131" i="2"/>
  <c r="D130" i="2"/>
  <c r="D129" i="2"/>
  <c r="D128" i="2"/>
  <c r="D134" i="2" l="1"/>
  <c r="D127" i="2"/>
</calcChain>
</file>

<file path=xl/sharedStrings.xml><?xml version="1.0" encoding="utf-8"?>
<sst xmlns="http://schemas.openxmlformats.org/spreadsheetml/2006/main" count="733" uniqueCount="252">
  <si>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</si>
  <si>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</si>
  <si>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</si>
  <si>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</si>
  <si>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</si>
  <si>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</si>
  <si>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</si>
  <si>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</si>
  <si>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</si>
  <si>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</si>
  <si>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</si>
  <si>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</si>
  <si>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</si>
  <si>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1TOTAL</t>
  </si>
  <si>
    <t>1CENTRAL</t>
  </si>
  <si>
    <t>1Guatemala</t>
  </si>
  <si>
    <t>1Sacatepequez</t>
  </si>
  <si>
    <t>1SUR</t>
  </si>
  <si>
    <t>1NORORIENTE</t>
  </si>
  <si>
    <t>1OCCIDENTE</t>
  </si>
  <si>
    <t>1San Marcos</t>
  </si>
  <si>
    <t>1Huehuetenango</t>
  </si>
  <si>
    <t>Pueden existir diferencias por redondeo.</t>
  </si>
  <si>
    <t>Relación de dependencia</t>
  </si>
  <si>
    <t>Otros Ingresos</t>
  </si>
  <si>
    <t>SUBTOTAL POR RÉGIMEN</t>
  </si>
  <si>
    <t>NOTAS:</t>
  </si>
  <si>
    <t>Rentas de Actividades Lucrativas</t>
  </si>
  <si>
    <t>/4 El Impuesto Sobre Productos Financieros a partir del 01/01/2013 con entrada en vigencia del Decreto 10-2012 pasa a formar parte de las Rentas de Capital</t>
  </si>
  <si>
    <r>
      <rPr>
        <b/>
        <sz val="17"/>
        <color indexed="62"/>
        <rFont val="Century Gothic"/>
        <family val="2"/>
      </rPr>
      <t>Recaudación Mensual del Impuesto Sobre la Renta, año</t>
    </r>
    <r>
      <rPr>
        <b/>
        <sz val="18"/>
        <color indexed="62"/>
        <rFont val="Century Gothic"/>
        <family val="2"/>
      </rPr>
      <t xml:space="preserve">
</t>
    </r>
    <r>
      <rPr>
        <sz val="11"/>
        <color indexed="62"/>
        <rFont val="Century Gothic"/>
        <family val="2"/>
      </rPr>
      <t>Por Régimen y forma de pago /</t>
    </r>
    <r>
      <rPr>
        <sz val="18"/>
        <color indexed="62"/>
        <rFont val="Century Gothic"/>
        <family val="2"/>
      </rPr>
      <t xml:space="preserve"> </t>
    </r>
    <r>
      <rPr>
        <i/>
        <sz val="11"/>
        <color indexed="62"/>
        <rFont val="Century Gothic"/>
        <family val="2"/>
      </rPr>
      <t>Millones de Quetzales</t>
    </r>
  </si>
  <si>
    <r>
      <t>Régimen</t>
    </r>
    <r>
      <rPr>
        <b/>
        <i/>
        <vertAlign val="superscript"/>
        <sz val="14"/>
        <color theme="0"/>
        <rFont val="Century Gothic"/>
        <family val="2"/>
      </rPr>
      <t>/1</t>
    </r>
  </si>
  <si>
    <r>
      <rPr>
        <b/>
        <sz val="17"/>
        <color indexed="62"/>
        <rFont val="Century Gothic"/>
        <family val="2"/>
      </rPr>
      <t>Recaudación Mensual del Impuesto Sobre la Renta</t>
    </r>
    <r>
      <rPr>
        <b/>
        <sz val="18"/>
        <color indexed="62"/>
        <rFont val="Century Gothic"/>
        <family val="2"/>
      </rPr>
      <t xml:space="preserve">
</t>
    </r>
    <r>
      <rPr>
        <sz val="11"/>
        <color indexed="62"/>
        <rFont val="Century Gothic"/>
        <family val="2"/>
      </rPr>
      <t>Por Régimen y forma de pago /</t>
    </r>
    <r>
      <rPr>
        <sz val="18"/>
        <color indexed="62"/>
        <rFont val="Century Gothic"/>
        <family val="2"/>
      </rPr>
      <t xml:space="preserve"> </t>
    </r>
    <r>
      <rPr>
        <i/>
        <sz val="11"/>
        <color indexed="62"/>
        <rFont val="Century Gothic"/>
        <family val="2"/>
      </rPr>
      <t>Millones de Quetzales</t>
    </r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</si>
  <si>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</si>
  <si>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</si>
  <si>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</si>
  <si>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</si>
  <si>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</si>
  <si>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</si>
  <si>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</si>
  <si>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</si>
  <si>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</si>
  <si>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</si>
  <si>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</si>
  <si>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</si>
  <si>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1Rentas de Actividades Lucrativas</t>
  </si>
  <si>
    <t>1Sobre Renta Imponible/2</t>
  </si>
  <si>
    <t>1Sobre Ingresos/3</t>
  </si>
  <si>
    <t>1Relación de dependencia</t>
  </si>
  <si>
    <t>1Retención a no Domiciliados 
(no residentes)</t>
  </si>
  <si>
    <t>1Otros Ingresos</t>
  </si>
  <si>
    <t>1SUBTOTAL POR RÉGIMEN</t>
  </si>
  <si>
    <t>1Impuesto sobre Productos Financieros y Rentas de Capital/4</t>
  </si>
  <si>
    <t>2TOTAL</t>
  </si>
  <si>
    <t>2Rentas de Actividades Lucrativas</t>
  </si>
  <si>
    <t>2Sobre Renta Imponible/2</t>
  </si>
  <si>
    <t>2Sobre Ingresos/3</t>
  </si>
  <si>
    <t>2Relación de dependencia</t>
  </si>
  <si>
    <t>2Retención a no Domiciliados 
(no residentes)</t>
  </si>
  <si>
    <t>2Otros Ingresos</t>
  </si>
  <si>
    <t>2SUBTOTAL POR RÉGIMEN</t>
  </si>
  <si>
    <t>2Impuesto sobre Productos Financieros y Rentas de Capital/4</t>
  </si>
  <si>
    <t>3TOTAL</t>
  </si>
  <si>
    <t>3Rentas de Actividades Lucrativas</t>
  </si>
  <si>
    <t>3Sobre Renta Imponible/2</t>
  </si>
  <si>
    <t>3Sobre Ingresos/3</t>
  </si>
  <si>
    <t>3Relación de dependencia</t>
  </si>
  <si>
    <t>3Retención a no Domiciliados 
(no residentes)</t>
  </si>
  <si>
    <t>3Otros Ingresos</t>
  </si>
  <si>
    <t>3SUBTOTAL POR RÉGIMEN</t>
  </si>
  <si>
    <t>3Impuesto sobre Productos Financieros y Rentas de Capital/4</t>
  </si>
  <si>
    <t>4TOTAL</t>
  </si>
  <si>
    <t>4Rentas de Actividades Lucrativas</t>
  </si>
  <si>
    <t>4Sobre Renta Imponible/2</t>
  </si>
  <si>
    <t>4Sobre Ingresos/3</t>
  </si>
  <si>
    <t>4Relación de dependencia</t>
  </si>
  <si>
    <t>4Retención a no Domiciliados 
(no residentes)</t>
  </si>
  <si>
    <t>4Otros Ingresos</t>
  </si>
  <si>
    <t>4SUBTOTAL POR RÉGIMEN</t>
  </si>
  <si>
    <t>4Impuesto sobre Productos Financieros y Rentas de Capital/4</t>
  </si>
  <si>
    <t>5TOTAL</t>
  </si>
  <si>
    <t>5Rentas de Actividades Lucrativas</t>
  </si>
  <si>
    <t>5Sobre Renta Imponible/2</t>
  </si>
  <si>
    <t>5Sobre Ingresos/3</t>
  </si>
  <si>
    <t>5Relación de dependencia</t>
  </si>
  <si>
    <t>5Retención a no Domiciliados 
(no residentes)</t>
  </si>
  <si>
    <t>5Otros Ingresos</t>
  </si>
  <si>
    <t>5SUBTOTAL POR RÉGIMEN</t>
  </si>
  <si>
    <t>5Impuesto sobre Productos Financieros y Rentas de Capital/4</t>
  </si>
  <si>
    <t>6TOTAL</t>
  </si>
  <si>
    <t>6Rentas de Actividades Lucrativas</t>
  </si>
  <si>
    <t>6Sobre Renta Imponible/2</t>
  </si>
  <si>
    <t>6Sobre Ingresos/3</t>
  </si>
  <si>
    <t>6Relación de dependencia</t>
  </si>
  <si>
    <t>6Retención a no Domiciliados 
(no residentes)</t>
  </si>
  <si>
    <t>6Otros Ingresos</t>
  </si>
  <si>
    <t>6SUBTOTAL POR RÉGIMEN</t>
  </si>
  <si>
    <t>6Impuesto sobre Productos Financieros y Rentas de Capital/4</t>
  </si>
  <si>
    <t>7TOTAL</t>
  </si>
  <si>
    <t>7Rentas de Actividades Lucrativas</t>
  </si>
  <si>
    <t>7Sobre Renta Imponible/2</t>
  </si>
  <si>
    <t>7Sobre Ingresos/3</t>
  </si>
  <si>
    <t>7Relación de dependencia</t>
  </si>
  <si>
    <t>7Retención a no Domiciliados 
(no residentes)</t>
  </si>
  <si>
    <t>7Otros Ingresos</t>
  </si>
  <si>
    <t>7SUBTOTAL POR RÉGIMEN</t>
  </si>
  <si>
    <t>7Impuesto sobre Productos Financieros y Rentas de Capital/4</t>
  </si>
  <si>
    <t>8TOTAL</t>
  </si>
  <si>
    <t>8Rentas de Actividades Lucrativas</t>
  </si>
  <si>
    <t>8Sobre Renta Imponible/2</t>
  </si>
  <si>
    <t>8Sobre Ingresos/3</t>
  </si>
  <si>
    <t>8Relación de dependencia</t>
  </si>
  <si>
    <t>8Retención a no Domiciliados 
(no residentes)</t>
  </si>
  <si>
    <t>8Otros Ingresos</t>
  </si>
  <si>
    <t>8SUBTOTAL POR RÉGIMEN</t>
  </si>
  <si>
    <t>8Impuesto sobre Productos Financieros y Rentas de Capital/4</t>
  </si>
  <si>
    <t>9TOTAL</t>
  </si>
  <si>
    <t>9Rentas de Actividades Lucrativas</t>
  </si>
  <si>
    <t>9Sobre Renta Imponible/2</t>
  </si>
  <si>
    <t>9Sobre Ingresos/3</t>
  </si>
  <si>
    <t>9Relación de dependencia</t>
  </si>
  <si>
    <t>9Retención a no Domiciliados 
(no residentes)</t>
  </si>
  <si>
    <t>9Otros Ingresos</t>
  </si>
  <si>
    <t>9SUBTOTAL POR RÉGIMEN</t>
  </si>
  <si>
    <t>9Impuesto sobre Productos Financieros y Rentas de Capital/4</t>
  </si>
  <si>
    <t>10TOTAL</t>
  </si>
  <si>
    <t>10Rentas de Actividades Lucrativas</t>
  </si>
  <si>
    <t>10Sobre Renta Imponible/2</t>
  </si>
  <si>
    <t>10Sobre Ingresos/3</t>
  </si>
  <si>
    <t>10Relación de dependencia</t>
  </si>
  <si>
    <t>10Retención a no Domiciliados 
(no residentes)</t>
  </si>
  <si>
    <t>10Otros Ingresos</t>
  </si>
  <si>
    <t>10SUBTOTAL POR RÉGIMEN</t>
  </si>
  <si>
    <t>10Impuesto sobre Productos Financieros y Rentas de Capital/4</t>
  </si>
  <si>
    <t>11TOTAL</t>
  </si>
  <si>
    <t>11Rentas de Actividades Lucrativas</t>
  </si>
  <si>
    <t>11Sobre Renta Imponible/2</t>
  </si>
  <si>
    <t>11Sobre Ingresos/3</t>
  </si>
  <si>
    <t>11Relación de dependencia</t>
  </si>
  <si>
    <t>11Retención a no Domiciliados 
(no residentes)</t>
  </si>
  <si>
    <t>11Otros Ingresos</t>
  </si>
  <si>
    <t>11SUBTOTAL POR RÉGIMEN</t>
  </si>
  <si>
    <t>11Impuesto sobre Productos Financieros y Rentas de Capital/4</t>
  </si>
  <si>
    <t>12TOTAL</t>
  </si>
  <si>
    <t>12Rentas de Actividades Lucrativas</t>
  </si>
  <si>
    <t>12Sobre Renta Imponible/2</t>
  </si>
  <si>
    <t>12Sobre Ingresos/3</t>
  </si>
  <si>
    <t>12Relación de dependencia</t>
  </si>
  <si>
    <t>12Retención a no Domiciliados 
(no residentes)</t>
  </si>
  <si>
    <t>12Otros Ingresos</t>
  </si>
  <si>
    <t>12SUBTOTAL POR RÉGIMEN</t>
  </si>
  <si>
    <t>12Impuesto sobre Productos Financieros y Rentas de Capital/4</t>
  </si>
  <si>
    <r>
      <t xml:space="preserve">FUENTE: </t>
    </r>
    <r>
      <rPr>
        <sz val="8"/>
        <color theme="1"/>
        <rFont val="Arial Narrow"/>
        <family val="2"/>
      </rPr>
      <t>Elaboración propia con base en las declaraciones presentadas por los contribuyentes.</t>
    </r>
  </si>
  <si>
    <r>
      <t xml:space="preserve">/1 Esta clasificación por régimen </t>
    </r>
    <r>
      <rPr>
        <b/>
        <sz val="8"/>
        <color theme="1"/>
        <rFont val="Arial Narrow"/>
        <family val="2"/>
      </rPr>
      <t>NO TIENE EFECTOS CONTABLES</t>
    </r>
    <r>
      <rPr>
        <sz val="8"/>
        <color theme="1"/>
        <rFont val="Arial Narrow"/>
        <family val="2"/>
      </rPr>
      <t>, es con fines estadísticos tratando de integrar los Decretos 26-92 y 10-2012.</t>
    </r>
  </si>
  <si>
    <t>/2 Este régimen fue denominado "General" hasta el 30/06/2004, después de esa fecha es definido como "Optativo”. La tasa del impuesto es del 31% sobre Renta Imponible. A partir del 01/01/2013 el D.10-2012 lo define como "Sobre Utilidades", con una reducción gradual en el tipo impositivo de 31%, 28% y 25%.</t>
  </si>
  <si>
    <t>/3 Este régimen fue denominado "Especial" hasta el 30/06/2004, después de esa fecha es definido como "General" .La tasa del impuesto es del 5% sobre Ingresos Brutos. A partir del 01/01/2013 el D.10-2012 lo define como "Opcional Simplificado sobre Ingresos" tipos impositivos de 5% hasta Q.30,000 y 6% lo que sobrepase los Q.30,000 durante el año 2013 y a partir del año 2014 es de 5% -  7% para respectivamente.</t>
  </si>
  <si>
    <r>
      <t>Impuesto sobre Productos Financieros y Rentas de Capital</t>
    </r>
    <r>
      <rPr>
        <vertAlign val="superscript"/>
        <sz val="11"/>
        <color theme="4" tint="-0.499984740745262"/>
        <rFont val="Century Gothic"/>
        <family val="2"/>
      </rPr>
      <t>/4</t>
    </r>
  </si>
  <si>
    <r>
      <t>Sobre Renta Imponible</t>
    </r>
    <r>
      <rPr>
        <i/>
        <vertAlign val="superscript"/>
        <sz val="11"/>
        <rFont val="Arial Narrow"/>
        <family val="2"/>
      </rPr>
      <t>/2</t>
    </r>
  </si>
  <si>
    <r>
      <t>Sobre Ingresos</t>
    </r>
    <r>
      <rPr>
        <i/>
        <vertAlign val="superscript"/>
        <sz val="11"/>
        <rFont val="Arial Narrow"/>
        <family val="2"/>
      </rPr>
      <t>/3</t>
    </r>
  </si>
  <si>
    <t>Sobre Renta Imponible/2</t>
  </si>
  <si>
    <t>Sobre Ingresos/3</t>
  </si>
  <si>
    <t>Impuesto sobre Productos Financieros y Rentas de Capital/4</t>
  </si>
  <si>
    <r>
      <t xml:space="preserve">Retención a no Domiciliados 
</t>
    </r>
    <r>
      <rPr>
        <sz val="8"/>
        <color theme="4" tint="-0.499984740745262"/>
        <rFont val="Century Gothic"/>
        <family val="2"/>
      </rPr>
      <t>(no residentes)</t>
    </r>
  </si>
  <si>
    <t>Año 2016</t>
  </si>
  <si>
    <t>13Rentas de Actividades Lucrativas</t>
  </si>
  <si>
    <t>13Sobre Renta Imponible/2</t>
  </si>
  <si>
    <t>13Sobre Ingresos/3</t>
  </si>
  <si>
    <t>13Relación de dependencia</t>
  </si>
  <si>
    <t>13Retención a no Domiciliados 
(no residentes)</t>
  </si>
  <si>
    <t>13Otros Ingresos</t>
  </si>
  <si>
    <t>13SUBTOTAL POR RÉGIMEN</t>
  </si>
  <si>
    <t>13Impuesto sobre Productos Financieros y Rentas de Capital/4</t>
  </si>
  <si>
    <t>13TOTAL</t>
  </si>
  <si>
    <t>Año 2017</t>
  </si>
  <si>
    <t>14TOTAL</t>
  </si>
  <si>
    <t>14Rentas de Actividades Lucrativas</t>
  </si>
  <si>
    <t>14Sobre Renta Imponible/2</t>
  </si>
  <si>
    <t>14Sobre Ingresos/3</t>
  </si>
  <si>
    <t>14Relación de dependencia</t>
  </si>
  <si>
    <t>14Retención a no Domiciliados 
(no residentes)</t>
  </si>
  <si>
    <t>14Otros Ingresos</t>
  </si>
  <si>
    <t>14SUBTOTAL POR RÉGIMEN</t>
  </si>
  <si>
    <t>14Impuesto sobre Productos Financieros y Rentas de Capital/4</t>
  </si>
  <si>
    <t>Año 2018</t>
  </si>
  <si>
    <t>15TOTAL</t>
  </si>
  <si>
    <t>15Rentas de Actividades Lucrativas</t>
  </si>
  <si>
    <t>15Sobre Renta Imponible/2</t>
  </si>
  <si>
    <t>15Sobre Ingresos/3</t>
  </si>
  <si>
    <t>15Relación de dependencia</t>
  </si>
  <si>
    <t>15Retención a no Domiciliados 
(no residentes)</t>
  </si>
  <si>
    <t>15Otros Ingresos</t>
  </si>
  <si>
    <t>15SUBTOTAL POR RÉGIMEN</t>
  </si>
  <si>
    <t>15Impuesto sobre Productos Financieros y Rentas de Capital/4</t>
  </si>
  <si>
    <t>Año 2019</t>
  </si>
  <si>
    <t>16TOTAL</t>
  </si>
  <si>
    <t>16Rentas de Actividades Lucrativas</t>
  </si>
  <si>
    <t>16Sobre Renta Imponible/2</t>
  </si>
  <si>
    <t>16Sobre Ingresos/3</t>
  </si>
  <si>
    <t>16Relación de dependencia</t>
  </si>
  <si>
    <t>16Retención a no Domiciliados 
(no residentes)</t>
  </si>
  <si>
    <t>16Otros Ingresos</t>
  </si>
  <si>
    <t>16SUBTOTAL POR RÉGIMEN</t>
  </si>
  <si>
    <t>16Impuesto sobre Productos Financieros y Rentas de Capital/4</t>
  </si>
  <si>
    <t>Año 2020</t>
  </si>
  <si>
    <t>17Rentas de Actividades Lucrativas</t>
  </si>
  <si>
    <t>17Sobre Renta Imponible/2</t>
  </si>
  <si>
    <t>17Sobre Ingresos/3</t>
  </si>
  <si>
    <t>17Relación de dependencia</t>
  </si>
  <si>
    <t>17Retención a no Domiciliados 
(no residentes)</t>
  </si>
  <si>
    <t>17Otros Ingresos</t>
  </si>
  <si>
    <t>17SUBTOTAL POR RÉGIMEN</t>
  </si>
  <si>
    <t>17Impuesto sobre Productos Financieros y Rentas de Capital/4</t>
  </si>
  <si>
    <t>17TOTAL</t>
  </si>
  <si>
    <t>Año 2021</t>
  </si>
  <si>
    <t>18TOTAL</t>
  </si>
  <si>
    <t>18Rentas de Actividades Lucrativas</t>
  </si>
  <si>
    <t>18Sobre Renta Imponible/2</t>
  </si>
  <si>
    <t>18Sobre Ingresos/3</t>
  </si>
  <si>
    <t>18Relación de dependencia</t>
  </si>
  <si>
    <t>18Retención a no Domiciliados 
(no residentes)</t>
  </si>
  <si>
    <t>18Otros Ingresos</t>
  </si>
  <si>
    <t>18SUBTOTAL POR RÉGIMEN</t>
  </si>
  <si>
    <t>18Impuesto sobre Productos Financieros y Rentas de Capital/4</t>
  </si>
  <si>
    <t>Año 2022</t>
  </si>
  <si>
    <t>19Rentas de Actividades Lucrativas</t>
  </si>
  <si>
    <t>19Sobre Renta Imponible/2</t>
  </si>
  <si>
    <t>19Sobre Ingresos/3</t>
  </si>
  <si>
    <t>19Relación de dependencia</t>
  </si>
  <si>
    <t>19Retención a no Domiciliados 
(no residentes)</t>
  </si>
  <si>
    <t>19Otros Ingresos</t>
  </si>
  <si>
    <t>19SUBTOTAL POR RÉGIMEN</t>
  </si>
  <si>
    <t>19Impuesto sobre Productos Financieros y Rentas de Capital/4</t>
  </si>
  <si>
    <t>19TOTAL</t>
  </si>
  <si>
    <t>20TOTAL</t>
  </si>
  <si>
    <t>20Rentas de Actividades Lucrativas</t>
  </si>
  <si>
    <t>20Sobre Renta Imponible/2</t>
  </si>
  <si>
    <t>20Sobre Ingresos/3</t>
  </si>
  <si>
    <t>20Relación de dependencia</t>
  </si>
  <si>
    <t>20Retención a no Domiciliados 
(no residentes)</t>
  </si>
  <si>
    <t>20Otros Ingresos</t>
  </si>
  <si>
    <t>20SUBTOTAL POR RÉGIMEN</t>
  </si>
  <si>
    <t>20Impuesto sobre Productos Financieros y Rentas de Capital/4</t>
  </si>
  <si>
    <t>Año 2023</t>
  </si>
  <si>
    <t>21TOTAL</t>
  </si>
  <si>
    <t>21Rentas de Actividades Lucrativas</t>
  </si>
  <si>
    <t>21Sobre Renta Imponible/2</t>
  </si>
  <si>
    <t>21Sobre Ingresos/3</t>
  </si>
  <si>
    <t>21Relación de dependencia</t>
  </si>
  <si>
    <t>21Retención a no Domiciliados 
(no residentes)</t>
  </si>
  <si>
    <t>21Otros Ingresos</t>
  </si>
  <si>
    <t>21SUBTOTAL POR RÉGIMEN</t>
  </si>
  <si>
    <t>21Impuesto sobre Productos Financieros y Rentas de Capital/4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</si>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</sst>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\ #,##0.0;#,##0.0;* &quot;-&quot;??"/>
    <numFmt numFmtId="166" formatCode="_(\ #,##0.0;#,##0.0;* &quot;-&quot;??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Arial"/>
      <family val="2"/>
    </font>
    <font>
      <sz val="20"/>
      <color indexed="62"/>
      <name val="Century Gothic"/>
      <family val="2"/>
    </font>
    <font>
      <b/>
      <sz val="18"/>
      <color indexed="62"/>
      <name val="Century Gothic"/>
      <family val="2"/>
    </font>
    <font>
      <i/>
      <sz val="11"/>
      <color indexed="62"/>
      <name val="Century Gothic"/>
      <family val="2"/>
    </font>
    <font>
      <sz val="20"/>
      <color theme="8" tint="-0.249977111117893"/>
      <name val="Century Gothic"/>
      <family val="2"/>
    </font>
    <font>
      <sz val="8"/>
      <color theme="0"/>
      <name val="Arial"/>
      <family val="2"/>
    </font>
    <font>
      <b/>
      <i/>
      <sz val="14"/>
      <color theme="0"/>
      <name val="Century Gothic"/>
      <family val="2"/>
    </font>
    <font>
      <b/>
      <i/>
      <sz val="10"/>
      <color theme="0"/>
      <name val="Century Gothic"/>
      <family val="2"/>
    </font>
    <font>
      <b/>
      <sz val="11"/>
      <name val="Century Gothic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i/>
      <vertAlign val="superscript"/>
      <sz val="14"/>
      <color theme="0"/>
      <name val="Century Gothic"/>
      <family val="2"/>
    </font>
    <font>
      <sz val="18"/>
      <color indexed="62"/>
      <name val="Century Gothic"/>
      <family val="2"/>
    </font>
    <font>
      <sz val="11"/>
      <color indexed="62"/>
      <name val="Century Gothic"/>
      <family val="2"/>
    </font>
    <font>
      <sz val="11"/>
      <color theme="0"/>
      <name val="Calibri"/>
      <family val="2"/>
      <scheme val="minor"/>
    </font>
    <font>
      <b/>
      <sz val="17"/>
      <color indexed="62"/>
      <name val="Century Gothic"/>
      <family val="2"/>
    </font>
    <font>
      <sz val="8"/>
      <color theme="0"/>
      <name val="Arial Narrow"/>
      <family val="2"/>
    </font>
    <font>
      <sz val="11"/>
      <color theme="4" tint="-0.499984740745262"/>
      <name val="Century Gothic"/>
      <family val="2"/>
    </font>
    <font>
      <vertAlign val="superscript"/>
      <sz val="11"/>
      <color theme="4" tint="-0.499984740745262"/>
      <name val="Century Gothic"/>
      <family val="2"/>
    </font>
    <font>
      <i/>
      <sz val="11"/>
      <name val="Arial Narrow"/>
      <family val="2"/>
    </font>
    <font>
      <i/>
      <vertAlign val="superscript"/>
      <sz val="11"/>
      <name val="Arial Narrow"/>
      <family val="2"/>
    </font>
    <font>
      <sz val="8"/>
      <color theme="4" tint="-0.499984740745262"/>
      <name val="Century Gothic"/>
      <family val="2"/>
    </font>
    <font>
      <sz val="8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hair">
        <color theme="0"/>
      </right>
      <top style="thick">
        <color theme="9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ck">
        <color theme="9"/>
      </top>
      <bottom style="hair">
        <color theme="0"/>
      </bottom>
      <diagonal/>
    </border>
    <border>
      <left style="hair">
        <color theme="0"/>
      </left>
      <right/>
      <top style="thick">
        <color theme="9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/>
      <diagonal/>
    </border>
    <border>
      <left/>
      <right/>
      <top/>
      <bottom style="thick">
        <color theme="9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7" fillId="2" borderId="0" xfId="0" applyFont="1" applyFill="1" applyAlignment="1">
      <alignment vertical="top" wrapText="1"/>
    </xf>
    <xf numFmtId="0" fontId="8" fillId="2" borderId="0" xfId="0" applyFont="1" applyFill="1"/>
    <xf numFmtId="0" fontId="3" fillId="3" borderId="0" xfId="0" applyFont="1" applyFill="1"/>
    <xf numFmtId="0" fontId="9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64" fontId="3" fillId="2" borderId="0" xfId="1" applyFont="1" applyFill="1"/>
    <xf numFmtId="165" fontId="11" fillId="5" borderId="4" xfId="0" applyNumberFormat="1" applyFont="1" applyFill="1" applyBorder="1" applyAlignment="1">
      <alignment horizontal="left" vertical="center" wrapText="1" indent="1"/>
    </xf>
    <xf numFmtId="164" fontId="3" fillId="2" borderId="0" xfId="0" applyNumberFormat="1" applyFont="1" applyFill="1"/>
    <xf numFmtId="166" fontId="11" fillId="5" borderId="5" xfId="1" applyNumberFormat="1" applyFont="1" applyFill="1" applyBorder="1" applyAlignment="1">
      <alignment horizontal="right" vertical="center" indent="1"/>
    </xf>
    <xf numFmtId="166" fontId="11" fillId="5" borderId="6" xfId="1" applyNumberFormat="1" applyFont="1" applyFill="1" applyBorder="1" applyAlignment="1">
      <alignment horizontal="right" vertical="center" indent="1"/>
    </xf>
    <xf numFmtId="165" fontId="11" fillId="5" borderId="11" xfId="0" applyNumberFormat="1" applyFont="1" applyFill="1" applyBorder="1" applyAlignment="1">
      <alignment horizontal="left" vertical="center" wrapText="1" indent="1"/>
    </xf>
    <xf numFmtId="166" fontId="11" fillId="5" borderId="12" xfId="1" applyNumberFormat="1" applyFont="1" applyFill="1" applyBorder="1" applyAlignment="1">
      <alignment horizontal="right" vertical="center" indent="1"/>
    </xf>
    <xf numFmtId="166" fontId="11" fillId="5" borderId="13" xfId="1" applyNumberFormat="1" applyFont="1" applyFill="1" applyBorder="1" applyAlignment="1">
      <alignment horizontal="right" vertical="center" inden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17" fillId="2" borderId="0" xfId="0" applyFont="1" applyFill="1"/>
    <xf numFmtId="0" fontId="17" fillId="2" borderId="0" xfId="0" applyFont="1" applyFill="1" applyProtection="1">
      <protection locked="0" hidden="1"/>
    </xf>
    <xf numFmtId="0" fontId="19" fillId="2" borderId="0" xfId="0" applyFont="1" applyFill="1"/>
    <xf numFmtId="164" fontId="19" fillId="2" borderId="0" xfId="1" applyFont="1" applyFill="1"/>
    <xf numFmtId="165" fontId="20" fillId="2" borderId="7" xfId="0" applyNumberFormat="1" applyFont="1" applyFill="1" applyBorder="1" applyAlignment="1">
      <alignment horizontal="left" vertical="center" indent="1"/>
    </xf>
    <xf numFmtId="165" fontId="20" fillId="2" borderId="8" xfId="0" applyNumberFormat="1" applyFont="1" applyFill="1" applyBorder="1" applyAlignment="1">
      <alignment horizontal="left" vertical="center" wrapText="1" indent="1"/>
    </xf>
    <xf numFmtId="165" fontId="20" fillId="2" borderId="9" xfId="0" applyNumberFormat="1" applyFont="1" applyFill="1" applyBorder="1" applyAlignment="1">
      <alignment horizontal="left" vertical="center" wrapText="1" indent="1"/>
    </xf>
    <xf numFmtId="165" fontId="20" fillId="2" borderId="10" xfId="0" applyNumberFormat="1" applyFont="1" applyFill="1" applyBorder="1" applyAlignment="1">
      <alignment horizontal="left" vertical="center" wrapText="1" indent="1"/>
    </xf>
    <xf numFmtId="0" fontId="22" fillId="2" borderId="8" xfId="0" applyFont="1" applyFill="1" applyBorder="1" applyAlignment="1">
      <alignment horizontal="left" vertical="center" wrapText="1" indent="2"/>
    </xf>
    <xf numFmtId="165" fontId="20" fillId="2" borderId="0" xfId="0" applyNumberFormat="1" applyFont="1" applyFill="1" applyAlignment="1">
      <alignment horizontal="left" vertical="center" wrapText="1" indent="1"/>
    </xf>
    <xf numFmtId="166" fontId="20" fillId="2" borderId="7" xfId="1" applyNumberFormat="1" applyFont="1" applyFill="1" applyBorder="1" applyAlignment="1">
      <alignment horizontal="right" vertical="center" indent="1"/>
    </xf>
    <xf numFmtId="166" fontId="20" fillId="2" borderId="8" xfId="1" applyNumberFormat="1" applyFont="1" applyFill="1" applyBorder="1" applyAlignment="1">
      <alignment horizontal="right" vertical="center" indent="1"/>
    </xf>
    <xf numFmtId="166" fontId="20" fillId="2" borderId="9" xfId="1" applyNumberFormat="1" applyFont="1" applyFill="1" applyBorder="1" applyAlignment="1">
      <alignment horizontal="right" vertical="center" indent="1"/>
    </xf>
    <xf numFmtId="166" fontId="20" fillId="2" borderId="10" xfId="1" applyNumberFormat="1" applyFont="1" applyFill="1" applyBorder="1" applyAlignment="1">
      <alignment horizontal="right" vertical="center" indent="1"/>
    </xf>
    <xf numFmtId="166" fontId="22" fillId="2" borderId="8" xfId="1" applyNumberFormat="1" applyFont="1" applyFill="1" applyBorder="1" applyAlignment="1">
      <alignment horizontal="right" vertical="center" indent="1"/>
    </xf>
    <xf numFmtId="0" fontId="8" fillId="2" borderId="0" xfId="0" applyFont="1" applyFill="1" applyAlignment="1">
      <alignment wrapText="1"/>
    </xf>
    <xf numFmtId="166" fontId="20" fillId="2" borderId="0" xfId="1" applyNumberFormat="1" applyFont="1" applyFill="1" applyBorder="1" applyAlignment="1">
      <alignment horizontal="right" vertical="center" indent="1"/>
    </xf>
    <xf numFmtId="164" fontId="0" fillId="0" borderId="0" xfId="1" applyFont="1"/>
    <xf numFmtId="164" fontId="0" fillId="0" borderId="0" xfId="0" applyNumberFormat="1"/>
    <xf numFmtId="0" fontId="25" fillId="2" borderId="0" xfId="0" applyFont="1" applyFill="1"/>
    <xf numFmtId="0" fontId="0" fillId="2" borderId="0" xfId="0" applyFill="1" applyProtection="1">
      <protection locked="0" hidden="1"/>
    </xf>
    <xf numFmtId="0" fontId="2" fillId="2" borderId="0" xfId="0" applyFont="1" applyFill="1" applyProtection="1">
      <protection locked="0" hidden="1"/>
    </xf>
    <xf numFmtId="0" fontId="3" fillId="2" borderId="0" xfId="0" applyFont="1" applyFill="1" applyProtection="1">
      <protection locked="0" hidden="1"/>
    </xf>
    <xf numFmtId="0" fontId="7" fillId="2" borderId="0" xfId="0" applyFont="1" applyFill="1" applyAlignment="1" applyProtection="1">
      <alignment vertical="top" wrapText="1"/>
      <protection locked="0" hidden="1"/>
    </xf>
    <xf numFmtId="0" fontId="5" fillId="2" borderId="0" xfId="0" applyFont="1" applyFill="1" applyAlignment="1" applyProtection="1">
      <alignment horizontal="left" vertical="top" wrapText="1"/>
      <protection locked="0" hidden="1"/>
    </xf>
    <xf numFmtId="0" fontId="4" fillId="2" borderId="0" xfId="0" applyFont="1" applyFill="1" applyAlignment="1" applyProtection="1">
      <alignment vertical="top" wrapText="1"/>
      <protection locked="0" hidden="1"/>
    </xf>
    <xf numFmtId="0" fontId="8" fillId="2" borderId="0" xfId="0" applyFont="1" applyFill="1" applyProtection="1">
      <protection locked="0" hidden="1"/>
    </xf>
    <xf numFmtId="0" fontId="3" fillId="3" borderId="0" xfId="0" applyFont="1" applyFill="1" applyProtection="1">
      <protection locked="0" hidden="1"/>
    </xf>
    <xf numFmtId="0" fontId="8" fillId="3" borderId="0" xfId="0" applyFont="1" applyFill="1" applyProtection="1">
      <protection locked="0" hidden="1"/>
    </xf>
    <xf numFmtId="0" fontId="9" fillId="4" borderId="1" xfId="0" applyFont="1" applyFill="1" applyBorder="1" applyAlignment="1" applyProtection="1">
      <alignment horizontal="center" vertical="center"/>
      <protection locked="0" hidden="1"/>
    </xf>
    <xf numFmtId="0" fontId="10" fillId="4" borderId="3" xfId="0" applyFont="1" applyFill="1" applyBorder="1" applyAlignment="1" applyProtection="1">
      <alignment horizontal="center" vertical="center"/>
      <protection locked="0" hidden="1"/>
    </xf>
    <xf numFmtId="0" fontId="10" fillId="4" borderId="2" xfId="0" applyFont="1" applyFill="1" applyBorder="1" applyAlignment="1" applyProtection="1">
      <alignment horizontal="center" vertical="center"/>
      <protection locked="0" hidden="1"/>
    </xf>
    <xf numFmtId="165" fontId="11" fillId="5" borderId="4" xfId="0" applyNumberFormat="1" applyFont="1" applyFill="1" applyBorder="1" applyAlignment="1" applyProtection="1">
      <alignment horizontal="left" vertical="center" wrapText="1" indent="1"/>
      <protection locked="0" hidden="1"/>
    </xf>
    <xf numFmtId="166" fontId="11" fillId="5" borderId="6" xfId="1" applyNumberFormat="1" applyFont="1" applyFill="1" applyBorder="1" applyAlignment="1" applyProtection="1">
      <alignment horizontal="right" vertical="center" indent="1"/>
      <protection locked="0" hidden="1"/>
    </xf>
    <xf numFmtId="166" fontId="11" fillId="5" borderId="5" xfId="1" applyNumberFormat="1" applyFont="1" applyFill="1" applyBorder="1" applyAlignment="1" applyProtection="1">
      <alignment horizontal="right" vertical="center" indent="1"/>
      <protection locked="0" hidden="1"/>
    </xf>
    <xf numFmtId="165" fontId="20" fillId="2" borderId="7" xfId="0" applyNumberFormat="1" applyFont="1" applyFill="1" applyBorder="1" applyAlignment="1" applyProtection="1">
      <alignment horizontal="left" vertical="center" indent="1"/>
      <protection locked="0" hidden="1"/>
    </xf>
    <xf numFmtId="166" fontId="20" fillId="2" borderId="7" xfId="1" applyNumberFormat="1" applyFont="1" applyFill="1" applyBorder="1" applyAlignment="1" applyProtection="1">
      <alignment horizontal="right" vertical="center" indent="1"/>
      <protection locked="0" hidden="1"/>
    </xf>
    <xf numFmtId="0" fontId="22" fillId="2" borderId="8" xfId="0" applyFont="1" applyFill="1" applyBorder="1" applyAlignment="1" applyProtection="1">
      <alignment horizontal="left" vertical="center" wrapText="1" indent="2"/>
      <protection locked="0" hidden="1"/>
    </xf>
    <xf numFmtId="166" fontId="22" fillId="2" borderId="8" xfId="1" applyNumberFormat="1" applyFont="1" applyFill="1" applyBorder="1" applyAlignment="1" applyProtection="1">
      <alignment horizontal="right" vertical="center" indent="1"/>
      <protection locked="0" hidden="1"/>
    </xf>
    <xf numFmtId="165" fontId="20" fillId="2" borderId="8" xfId="0" applyNumberFormat="1" applyFont="1" applyFill="1" applyBorder="1" applyAlignment="1" applyProtection="1">
      <alignment horizontal="left" vertical="center" wrapText="1" indent="1"/>
      <protection locked="0" hidden="1"/>
    </xf>
    <xf numFmtId="166" fontId="20" fillId="2" borderId="8" xfId="1" applyNumberFormat="1" applyFont="1" applyFill="1" applyBorder="1" applyAlignment="1" applyProtection="1">
      <alignment horizontal="right" vertical="center" indent="1"/>
      <protection locked="0" hidden="1"/>
    </xf>
    <xf numFmtId="165" fontId="20" fillId="2" borderId="9" xfId="0" applyNumberFormat="1" applyFont="1" applyFill="1" applyBorder="1" applyAlignment="1" applyProtection="1">
      <alignment horizontal="left" vertical="center" wrapText="1" indent="1"/>
      <protection locked="0" hidden="1"/>
    </xf>
    <xf numFmtId="166" fontId="20" fillId="2" borderId="9" xfId="1" applyNumberFormat="1" applyFont="1" applyFill="1" applyBorder="1" applyAlignment="1" applyProtection="1">
      <alignment horizontal="right" vertical="center" indent="1"/>
      <protection locked="0" hidden="1"/>
    </xf>
    <xf numFmtId="165" fontId="11" fillId="5" borderId="11" xfId="0" applyNumberFormat="1" applyFont="1" applyFill="1" applyBorder="1" applyAlignment="1" applyProtection="1">
      <alignment horizontal="left" vertical="center" wrapText="1" indent="1"/>
      <protection locked="0" hidden="1"/>
    </xf>
    <xf numFmtId="166" fontId="11" fillId="5" borderId="13" xfId="1" applyNumberFormat="1" applyFont="1" applyFill="1" applyBorder="1" applyAlignment="1" applyProtection="1">
      <alignment horizontal="right" vertical="center" indent="1"/>
      <protection locked="0" hidden="1"/>
    </xf>
    <xf numFmtId="166" fontId="11" fillId="5" borderId="12" xfId="1" applyNumberFormat="1" applyFont="1" applyFill="1" applyBorder="1" applyAlignment="1" applyProtection="1">
      <alignment horizontal="right" vertical="center" indent="1"/>
      <protection locked="0" hidden="1"/>
    </xf>
    <xf numFmtId="165" fontId="20" fillId="2" borderId="10" xfId="0" applyNumberFormat="1" applyFont="1" applyFill="1" applyBorder="1" applyAlignment="1" applyProtection="1">
      <alignment horizontal="left" vertical="center" wrapText="1" indent="1"/>
      <protection locked="0" hidden="1"/>
    </xf>
    <xf numFmtId="166" fontId="20" fillId="2" borderId="10" xfId="1" applyNumberFormat="1" applyFont="1" applyFill="1" applyBorder="1" applyAlignment="1" applyProtection="1">
      <alignment horizontal="right" vertical="center" indent="1"/>
      <protection locked="0" hidden="1"/>
    </xf>
    <xf numFmtId="165" fontId="20" fillId="2" borderId="0" xfId="0" applyNumberFormat="1" applyFont="1" applyFill="1" applyAlignment="1" applyProtection="1">
      <alignment horizontal="left" vertical="center" wrapText="1" indent="1"/>
      <protection locked="0" hidden="1"/>
    </xf>
    <xf numFmtId="166" fontId="20" fillId="2" borderId="0" xfId="1" applyNumberFormat="1" applyFont="1" applyFill="1" applyBorder="1" applyAlignment="1" applyProtection="1">
      <alignment horizontal="right" vertical="center" indent="1"/>
      <protection locked="0" hidden="1"/>
    </xf>
    <xf numFmtId="0" fontId="13" fillId="2" borderId="0" xfId="0" applyFont="1" applyFill="1" applyAlignment="1" applyProtection="1">
      <alignment vertical="top"/>
      <protection locked="0" hidden="1"/>
    </xf>
    <xf numFmtId="4" fontId="13" fillId="2" borderId="0" xfId="0" applyNumberFormat="1" applyFont="1" applyFill="1" applyProtection="1">
      <protection locked="0" hidden="1"/>
    </xf>
    <xf numFmtId="0" fontId="13" fillId="2" borderId="0" xfId="0" applyFont="1" applyFill="1" applyAlignment="1" applyProtection="1">
      <alignment horizontal="left" vertical="top" wrapText="1"/>
      <protection locked="0" hidden="1"/>
    </xf>
    <xf numFmtId="0" fontId="4" fillId="2" borderId="0" xfId="0" applyFont="1" applyFill="1" applyAlignment="1" applyProtection="1">
      <alignment horizontal="left" vertical="top" wrapText="1"/>
      <protection locked="0" hidden="1"/>
    </xf>
    <xf numFmtId="0" fontId="12" fillId="2" borderId="0" xfId="0" applyFont="1" applyFill="1" applyProtection="1">
      <protection locked="0" hidden="1"/>
    </xf>
    <xf numFmtId="0" fontId="13" fillId="2" borderId="0" xfId="0" applyFont="1" applyFill="1"/>
    <xf numFmtId="4" fontId="13" fillId="2" borderId="0" xfId="0" applyNumberFormat="1" applyFont="1" applyFill="1"/>
    <xf numFmtId="0" fontId="4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vertical="center" wrapText="1"/>
    </xf>
    <xf numFmtId="0" fontId="12" fillId="2" borderId="0" xfId="0" applyFont="1" applyFill="1"/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0F9A0270-C506-4AAA-8376-CA8912646EF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3" dropStyle="combo" dx="22" fmlaLink="$O$2" fmlaRange="$S$3:$S$23" noThreeD="1" sel="21" val="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352425</xdr:colOff>
      <xdr:row>1</xdr:row>
      <xdr:rowOff>123824</xdr:rowOff>
    </xdr:from>
    <xdr:to>
      <xdr:col>2</xdr:col>
      <xdr:colOff>2114550</xdr:colOff>
      <xdr:row>2</xdr:row>
      <xdr:rowOff>594119</xdr:rowOff>
    </xdr:to>
    <xdr:pic>
      <xdr:nvPicPr>
        <xdr:cNvPr id="2" name="3 Imagen" descr="Logo SAT -negro- transparente para presentaciones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14324"/>
          <a:ext cx="1762125" cy="66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581025</xdr:colOff>
          <xdr:row>0</xdr:row>
          <xdr:rowOff>142875</xdr:rowOff>
        </xdr:from>
        <xdr:to>
          <xdr:col>15</xdr:col>
          <xdr:colOff>38100</xdr:colOff>
          <xdr:row>1</xdr:row>
          <xdr:rowOff>161925</xdr:rowOff>
        </xdr:to>
        <xdr:sp macro="" textlink="">
          <xdr:nvSpPr>
            <xdr:cNvPr id="1025" name="Drop Down 1" descr="Seleccionar año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152400</xdr:colOff>
      <xdr:row>1</xdr:row>
      <xdr:rowOff>123824</xdr:rowOff>
    </xdr:from>
    <xdr:to>
      <xdr:col>2</xdr:col>
      <xdr:colOff>1914525</xdr:colOff>
      <xdr:row>2</xdr:row>
      <xdr:rowOff>594119</xdr:rowOff>
    </xdr:to>
    <xdr:pic>
      <xdr:nvPicPr>
        <xdr:cNvPr id="2" name="3 Imagen" descr="Logo SAT -negro- transparente para presentaciones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14324"/>
          <a:ext cx="1762125" cy="66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048576"/>
  <sheetViews>
    <sheetView showGridLines="0" tabSelected="1" workbookViewId="0">
      <selection activeCell="C5" sqref="C5"/>
    </sheetView>
  </sheetViews>
  <sheetFormatPr baseColWidth="10" defaultColWidth="0" defaultRowHeight="0" customHeight="1" zeroHeight="1" x14ac:dyDescent="0.25"/>
  <cols>
    <col min="1" max="1" width="1.5703125" style="3" customWidth="1"/>
    <col min="2" max="2" width="0.140625" style="5" customWidth="1"/>
    <col min="3" max="3" width="37.42578125" style="3" customWidth="1"/>
    <col min="4" max="4" width="11.85546875" style="3" customWidth="1"/>
    <col min="5" max="16" width="10.28515625" style="3" customWidth="1"/>
    <col min="17" max="17" width="1.85546875" style="1" customWidth="1"/>
    <col min="18" max="19" width="7.42578125" style="39" hidden="1"/>
    <col min="20" max="16383" width="7.42578125" style="3" hidden="1"/>
    <col min="16384" max="16384" width="4.7109375" style="3" hidden="1"/>
  </cols>
  <sheetData>
    <row r="1" spans="1:23" ht="15" x14ac:dyDescent="0.25">
      <c r="A1" s="1"/>
      <c r="B1" s="2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3" ht="15" x14ac:dyDescent="0.25">
      <c r="A2" s="1"/>
      <c r="B2" s="2"/>
      <c r="C2" s="42"/>
      <c r="D2" s="40"/>
      <c r="E2" s="42"/>
      <c r="F2" s="42"/>
      <c r="G2" s="42"/>
      <c r="H2" s="42"/>
      <c r="I2" s="42"/>
      <c r="J2" s="42"/>
      <c r="K2" s="42"/>
      <c r="L2" s="42"/>
      <c r="M2" s="42"/>
      <c r="N2" s="21"/>
      <c r="O2" s="21">
        <v>21</v>
      </c>
      <c r="P2" s="40"/>
    </row>
    <row r="3" spans="1:23" ht="48.75" customHeight="1" x14ac:dyDescent="0.25">
      <c r="A3" s="40"/>
      <c r="B3" s="41"/>
      <c r="C3" s="42"/>
      <c r="D3" s="43"/>
      <c r="E3" s="73" t="s">
        <v>29</v>
      </c>
      <c r="F3" s="73"/>
      <c r="G3" s="73"/>
      <c r="H3" s="73"/>
      <c r="I3" s="73"/>
      <c r="J3" s="73"/>
      <c r="K3" s="73"/>
      <c r="L3" s="73"/>
      <c r="M3" s="73"/>
      <c r="N3" s="44">
        <f>+VLOOKUP($O$2,$R$3:$S$23,2,0)</f>
        <v>2024</v>
      </c>
      <c r="O3" s="45"/>
      <c r="P3" s="45"/>
      <c r="R3" s="39">
        <v>1</v>
      </c>
      <c r="S3" s="39">
        <v>2004</v>
      </c>
    </row>
    <row r="4" spans="1:23" ht="15.75" thickBot="1" x14ac:dyDescent="0.3">
      <c r="A4" s="42"/>
      <c r="B4" s="46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R4" s="39">
        <v>2</v>
      </c>
      <c r="S4" s="39">
        <v>2005</v>
      </c>
    </row>
    <row r="5" spans="1:23" ht="25.5" customHeight="1" thickTop="1" x14ac:dyDescent="0.25">
      <c r="A5" s="47"/>
      <c r="B5" s="48"/>
      <c r="C5" s="49" t="s">
        <v>30</v>
      </c>
      <c r="D5" s="50" t="s">
        <v>12</v>
      </c>
      <c r="E5" s="51" t="s">
        <v>0</v>
      </c>
      <c r="F5" s="51" t="s">
        <v>1</v>
      </c>
      <c r="G5" s="51" t="s">
        <v>2</v>
      </c>
      <c r="H5" s="51" t="s">
        <v>3</v>
      </c>
      <c r="I5" s="51" t="s">
        <v>4</v>
      </c>
      <c r="J5" s="51" t="s">
        <v>5</v>
      </c>
      <c r="K5" s="51" t="s">
        <v>6</v>
      </c>
      <c r="L5" s="51" t="s">
        <v>7</v>
      </c>
      <c r="M5" s="51" t="s">
        <v>8</v>
      </c>
      <c r="N5" s="51" t="s">
        <v>9</v>
      </c>
      <c r="O5" s="51" t="s">
        <v>10</v>
      </c>
      <c r="P5" s="51" t="s">
        <v>11</v>
      </c>
      <c r="R5" s="39">
        <v>3</v>
      </c>
      <c r="S5" s="39">
        <v>2006</v>
      </c>
      <c r="T5" s="10"/>
      <c r="W5" s="10"/>
    </row>
    <row r="6" spans="1:23" ht="30" customHeight="1" x14ac:dyDescent="0.25">
      <c r="A6" s="47"/>
      <c r="B6" s="48" t="s">
        <v>13</v>
      </c>
      <c r="C6" s="52" t="s">
        <v>12</v>
      </c>
      <c r="D6" s="53">
        <f>+VLOOKUP($O$2&amp;$C6,Consolidado!$B$5:$P$234,Consolidado!D$4,0)</f>
        <v>3824.6601931499999</v>
      </c>
      <c r="E6" s="54">
        <f>+VLOOKUP($O$2&amp;$C6,Consolidado!$B$5:$P$234,Consolidado!E$4,0)</f>
        <v>2231.3839719799998</v>
      </c>
      <c r="F6" s="54">
        <f>+VLOOKUP($O$2&amp;$C6,Consolidado!$B$5:$P$234,Consolidado!F$4,0)</f>
        <v>1593.2762211699999</v>
      </c>
      <c r="G6" s="54">
        <f>+VLOOKUP($O$2&amp;$C6,Consolidado!$B$5:$P$234,Consolidado!G$4,0)</f>
        <v>0</v>
      </c>
      <c r="H6" s="54">
        <f>+VLOOKUP($O$2&amp;$C6,Consolidado!$B$5:$P$234,Consolidado!H$4,0)</f>
        <v>0</v>
      </c>
      <c r="I6" s="54">
        <f>+VLOOKUP($O$2&amp;$C6,Consolidado!$B$5:$P$234,Consolidado!I$4,0)</f>
        <v>0</v>
      </c>
      <c r="J6" s="54">
        <f>+VLOOKUP($O$2&amp;$C6,Consolidado!$B$5:$P$234,Consolidado!J$4,0)</f>
        <v>0</v>
      </c>
      <c r="K6" s="54">
        <f>+VLOOKUP($O$2&amp;$C6,Consolidado!$B$5:$P$234,Consolidado!K$4,0)</f>
        <v>0</v>
      </c>
      <c r="L6" s="54">
        <f>+VLOOKUP($O$2&amp;$C6,Consolidado!$B$5:$P$234,Consolidado!L$4,0)</f>
        <v>0</v>
      </c>
      <c r="M6" s="54">
        <f>+VLOOKUP($O$2&amp;$C6,Consolidado!$B$5:$P$234,Consolidado!M$4,0)</f>
        <v>0</v>
      </c>
      <c r="N6" s="54">
        <f>+VLOOKUP($O$2&amp;$C6,Consolidado!$B$5:$P$234,Consolidado!N$4,0)</f>
        <v>0</v>
      </c>
      <c r="O6" s="54">
        <f>+VLOOKUP($O$2&amp;$C6,Consolidado!$B$5:$P$234,Consolidado!O$4,0)</f>
        <v>0</v>
      </c>
      <c r="P6" s="54">
        <f>+VLOOKUP($O$2&amp;$C6,Consolidado!$B$5:$P$234,Consolidado!P$4,0)</f>
        <v>0</v>
      </c>
      <c r="R6" s="39">
        <v>4</v>
      </c>
      <c r="S6" s="39">
        <v>2007</v>
      </c>
      <c r="T6" s="10"/>
      <c r="W6" s="10"/>
    </row>
    <row r="7" spans="1:23" ht="30" customHeight="1" x14ac:dyDescent="0.25">
      <c r="A7" s="42"/>
      <c r="B7" s="46" t="s">
        <v>14</v>
      </c>
      <c r="C7" s="55" t="s">
        <v>27</v>
      </c>
      <c r="D7" s="56">
        <f>+VLOOKUP($O$2&amp;$C7,Consolidado!$B$5:$P$234,Consolidado!D$4,0)</f>
        <v>1889.3099776400002</v>
      </c>
      <c r="E7" s="56">
        <f>+VLOOKUP($O$2&amp;$C7,Consolidado!$B$5:$P$234,Consolidado!E$4,0)</f>
        <v>1182.5844638800002</v>
      </c>
      <c r="F7" s="56">
        <f>+VLOOKUP($O$2&amp;$C7,Consolidado!$B$5:$P$234,Consolidado!F$4,0)</f>
        <v>706.72551376000001</v>
      </c>
      <c r="G7" s="56">
        <f>+VLOOKUP($O$2&amp;$C7,Consolidado!$B$5:$P$234,Consolidado!G$4,0)</f>
        <v>0</v>
      </c>
      <c r="H7" s="56">
        <f>+VLOOKUP($O$2&amp;$C7,Consolidado!$B$5:$P$234,Consolidado!H$4,0)</f>
        <v>0</v>
      </c>
      <c r="I7" s="56">
        <f>+VLOOKUP($O$2&amp;$C7,Consolidado!$B$5:$P$234,Consolidado!I$4,0)</f>
        <v>0</v>
      </c>
      <c r="J7" s="56">
        <f>+VLOOKUP($O$2&amp;$C7,Consolidado!$B$5:$P$234,Consolidado!J$4,0)</f>
        <v>0</v>
      </c>
      <c r="K7" s="56">
        <f>+VLOOKUP($O$2&amp;$C7,Consolidado!$B$5:$P$234,Consolidado!K$4,0)</f>
        <v>0</v>
      </c>
      <c r="L7" s="56">
        <f>+VLOOKUP($O$2&amp;$C7,Consolidado!$B$5:$P$234,Consolidado!L$4,0)</f>
        <v>0</v>
      </c>
      <c r="M7" s="56">
        <f>+VLOOKUP($O$2&amp;$C7,Consolidado!$B$5:$P$234,Consolidado!M$4,0)</f>
        <v>0</v>
      </c>
      <c r="N7" s="56">
        <f>+VLOOKUP($O$2&amp;$C7,Consolidado!$B$5:$P$234,Consolidado!N$4,0)</f>
        <v>0</v>
      </c>
      <c r="O7" s="56">
        <f>+VLOOKUP($O$2&amp;$C7,Consolidado!$B$5:$P$234,Consolidado!O$4,0)</f>
        <v>0</v>
      </c>
      <c r="P7" s="56">
        <f>+VLOOKUP($O$2&amp;$C7,Consolidado!$B$5:$P$234,Consolidado!P$4,0)</f>
        <v>0</v>
      </c>
      <c r="R7" s="39">
        <v>5</v>
      </c>
      <c r="S7" s="39">
        <v>2008</v>
      </c>
      <c r="T7" s="10"/>
      <c r="W7" s="10"/>
    </row>
    <row r="8" spans="1:23" ht="30" customHeight="1" x14ac:dyDescent="0.25">
      <c r="A8" s="42"/>
      <c r="B8" s="46" t="s">
        <v>15</v>
      </c>
      <c r="C8" s="57" t="s">
        <v>156</v>
      </c>
      <c r="D8" s="58">
        <f>+VLOOKUP($O$2&amp;$C8,Consolidado!$B$5:$P$234,Consolidado!D$4,0)</f>
        <v>369.69974929</v>
      </c>
      <c r="E8" s="58">
        <f>+VLOOKUP($O$2&amp;$C8,Consolidado!$B$5:$P$234,Consolidado!E$4,0)</f>
        <v>330.6206919</v>
      </c>
      <c r="F8" s="58">
        <f>+VLOOKUP($O$2&amp;$C8,Consolidado!$B$5:$P$234,Consolidado!F$4,0)</f>
        <v>39.079057390000003</v>
      </c>
      <c r="G8" s="58">
        <f>+VLOOKUP($O$2&amp;$C8,Consolidado!$B$5:$P$234,Consolidado!G$4,0)</f>
        <v>0</v>
      </c>
      <c r="H8" s="58">
        <f>+VLOOKUP($O$2&amp;$C8,Consolidado!$B$5:$P$234,Consolidado!H$4,0)</f>
        <v>0</v>
      </c>
      <c r="I8" s="58">
        <f>+VLOOKUP($O$2&amp;$C8,Consolidado!$B$5:$P$234,Consolidado!I$4,0)</f>
        <v>0</v>
      </c>
      <c r="J8" s="58">
        <f>+VLOOKUP($O$2&amp;$C8,Consolidado!$B$5:$P$234,Consolidado!J$4,0)</f>
        <v>0</v>
      </c>
      <c r="K8" s="58">
        <f>+VLOOKUP($O$2&amp;$C8,Consolidado!$B$5:$P$234,Consolidado!K$4,0)</f>
        <v>0</v>
      </c>
      <c r="L8" s="58">
        <f>+VLOOKUP($O$2&amp;$C8,Consolidado!$B$5:$P$234,Consolidado!L$4,0)</f>
        <v>0</v>
      </c>
      <c r="M8" s="58">
        <f>+VLOOKUP($O$2&amp;$C8,Consolidado!$B$5:$P$234,Consolidado!M$4,0)</f>
        <v>0</v>
      </c>
      <c r="N8" s="58">
        <f>+VLOOKUP($O$2&amp;$C8,Consolidado!$B$5:$P$234,Consolidado!N$4,0)</f>
        <v>0</v>
      </c>
      <c r="O8" s="58">
        <f>+VLOOKUP($O$2&amp;$C8,Consolidado!$B$5:$P$234,Consolidado!O$4,0)</f>
        <v>0</v>
      </c>
      <c r="P8" s="58">
        <f>+VLOOKUP($O$2&amp;$C8,Consolidado!$B$5:$P$234,Consolidado!P$4,0)</f>
        <v>0</v>
      </c>
      <c r="R8" s="39">
        <v>6</v>
      </c>
      <c r="S8" s="39">
        <v>2009</v>
      </c>
      <c r="T8" s="10"/>
      <c r="W8" s="10"/>
    </row>
    <row r="9" spans="1:23" ht="30" customHeight="1" x14ac:dyDescent="0.25">
      <c r="A9" s="42"/>
      <c r="B9" s="46" t="s">
        <v>16</v>
      </c>
      <c r="C9" s="57" t="s">
        <v>157</v>
      </c>
      <c r="D9" s="58">
        <f>+VLOOKUP($O$2&amp;$C9,Consolidado!$B$5:$P$234,Consolidado!D$4,0)</f>
        <v>1519.6102283499999</v>
      </c>
      <c r="E9" s="58">
        <f>+VLOOKUP($O$2&amp;$C9,Consolidado!$B$5:$P$234,Consolidado!E$4,0)</f>
        <v>851.96377198000005</v>
      </c>
      <c r="F9" s="58">
        <f>+VLOOKUP($O$2&amp;$C9,Consolidado!$B$5:$P$234,Consolidado!F$4,0)</f>
        <v>667.64645637000001</v>
      </c>
      <c r="G9" s="58">
        <f>+VLOOKUP($O$2&amp;$C9,Consolidado!$B$5:$P$234,Consolidado!G$4,0)</f>
        <v>0</v>
      </c>
      <c r="H9" s="58">
        <f>+VLOOKUP($O$2&amp;$C9,Consolidado!$B$5:$P$234,Consolidado!H$4,0)</f>
        <v>0</v>
      </c>
      <c r="I9" s="58">
        <f>+VLOOKUP($O$2&amp;$C9,Consolidado!$B$5:$P$234,Consolidado!I$4,0)</f>
        <v>0</v>
      </c>
      <c r="J9" s="58">
        <f>+VLOOKUP($O$2&amp;$C9,Consolidado!$B$5:$P$234,Consolidado!J$4,0)</f>
        <v>0</v>
      </c>
      <c r="K9" s="58">
        <f>+VLOOKUP($O$2&amp;$C9,Consolidado!$B$5:$P$234,Consolidado!K$4,0)</f>
        <v>0</v>
      </c>
      <c r="L9" s="58">
        <f>+VLOOKUP($O$2&amp;$C9,Consolidado!$B$5:$P$234,Consolidado!L$4,0)</f>
        <v>0</v>
      </c>
      <c r="M9" s="58">
        <f>+VLOOKUP($O$2&amp;$C9,Consolidado!$B$5:$P$234,Consolidado!M$4,0)</f>
        <v>0</v>
      </c>
      <c r="N9" s="58">
        <f>+VLOOKUP($O$2&amp;$C9,Consolidado!$B$5:$P$234,Consolidado!N$4,0)</f>
        <v>0</v>
      </c>
      <c r="O9" s="58">
        <f>+VLOOKUP($O$2&amp;$C9,Consolidado!$B$5:$P$234,Consolidado!O$4,0)</f>
        <v>0</v>
      </c>
      <c r="P9" s="58">
        <f>+VLOOKUP($O$2&amp;$C9,Consolidado!$B$5:$P$234,Consolidado!P$4,0)</f>
        <v>0</v>
      </c>
      <c r="R9" s="39">
        <v>7</v>
      </c>
      <c r="S9" s="39">
        <v>2010</v>
      </c>
      <c r="T9" s="10"/>
      <c r="W9" s="10"/>
    </row>
    <row r="10" spans="1:23" ht="30" customHeight="1" x14ac:dyDescent="0.25">
      <c r="A10" s="42"/>
      <c r="B10" s="46" t="s">
        <v>17</v>
      </c>
      <c r="C10" s="59" t="s">
        <v>23</v>
      </c>
      <c r="D10" s="60">
        <f>+VLOOKUP($O$2&amp;$C10,Consolidado!$B$5:$P$234,Consolidado!D$4,0)</f>
        <v>517.60776831999999</v>
      </c>
      <c r="E10" s="60">
        <f>+VLOOKUP($O$2&amp;$C10,Consolidado!$B$5:$P$234,Consolidado!E$4,0)</f>
        <v>295.28534966000001</v>
      </c>
      <c r="F10" s="60">
        <f>+VLOOKUP($O$2&amp;$C10,Consolidado!$B$5:$P$234,Consolidado!F$4,0)</f>
        <v>222.32241865999998</v>
      </c>
      <c r="G10" s="60">
        <f>+VLOOKUP($O$2&amp;$C10,Consolidado!$B$5:$P$234,Consolidado!G$4,0)</f>
        <v>0</v>
      </c>
      <c r="H10" s="60">
        <f>+VLOOKUP($O$2&amp;$C10,Consolidado!$B$5:$P$234,Consolidado!H$4,0)</f>
        <v>0</v>
      </c>
      <c r="I10" s="60">
        <f>+VLOOKUP($O$2&amp;$C10,Consolidado!$B$5:$P$234,Consolidado!I$4,0)</f>
        <v>0</v>
      </c>
      <c r="J10" s="60">
        <f>+VLOOKUP($O$2&amp;$C10,Consolidado!$B$5:$P$234,Consolidado!J$4,0)</f>
        <v>0</v>
      </c>
      <c r="K10" s="60">
        <f>+VLOOKUP($O$2&amp;$C10,Consolidado!$B$5:$P$234,Consolidado!K$4,0)</f>
        <v>0</v>
      </c>
      <c r="L10" s="60">
        <f>+VLOOKUP($O$2&amp;$C10,Consolidado!$B$5:$P$234,Consolidado!L$4,0)</f>
        <v>0</v>
      </c>
      <c r="M10" s="60">
        <f>+VLOOKUP($O$2&amp;$C10,Consolidado!$B$5:$P$234,Consolidado!M$4,0)</f>
        <v>0</v>
      </c>
      <c r="N10" s="60">
        <f>+VLOOKUP($O$2&amp;$C10,Consolidado!$B$5:$P$234,Consolidado!N$4,0)</f>
        <v>0</v>
      </c>
      <c r="O10" s="60">
        <f>+VLOOKUP($O$2&amp;$C10,Consolidado!$B$5:$P$234,Consolidado!O$4,0)</f>
        <v>0</v>
      </c>
      <c r="P10" s="60">
        <f>+VLOOKUP($O$2&amp;$C10,Consolidado!$B$5:$P$234,Consolidado!P$4,0)</f>
        <v>0</v>
      </c>
      <c r="R10" s="39">
        <v>8</v>
      </c>
      <c r="S10" s="39">
        <v>2011</v>
      </c>
      <c r="T10" s="10"/>
      <c r="W10" s="10"/>
    </row>
    <row r="11" spans="1:23" ht="30" x14ac:dyDescent="0.25">
      <c r="A11" s="42"/>
      <c r="B11" s="46" t="s">
        <v>18</v>
      </c>
      <c r="C11" s="59" t="s">
        <v>161</v>
      </c>
      <c r="D11" s="60">
        <f>+VLOOKUP($O$2&amp;$C11,Consolidado!$B$5:$P$234,Consolidado!D$4,0)</f>
        <v>924.90062405000003</v>
      </c>
      <c r="E11" s="60">
        <f>+VLOOKUP($O$2&amp;$C11,Consolidado!$B$5:$P$234,Consolidado!E$4,0)</f>
        <v>482.80726363000002</v>
      </c>
      <c r="F11" s="60">
        <f>+VLOOKUP($O$2&amp;$C11,Consolidado!$B$5:$P$234,Consolidado!F$4,0)</f>
        <v>442.09336042000001</v>
      </c>
      <c r="G11" s="60">
        <f>+VLOOKUP($O$2&amp;$C11,Consolidado!$B$5:$P$234,Consolidado!G$4,0)</f>
        <v>0</v>
      </c>
      <c r="H11" s="60">
        <f>+VLOOKUP($O$2&amp;$C11,Consolidado!$B$5:$P$234,Consolidado!H$4,0)</f>
        <v>0</v>
      </c>
      <c r="I11" s="60">
        <f>+VLOOKUP($O$2&amp;$C11,Consolidado!$B$5:$P$234,Consolidado!I$4,0)</f>
        <v>0</v>
      </c>
      <c r="J11" s="60">
        <f>+VLOOKUP($O$2&amp;$C11,Consolidado!$B$5:$P$234,Consolidado!J$4,0)</f>
        <v>0</v>
      </c>
      <c r="K11" s="60">
        <f>+VLOOKUP($O$2&amp;$C11,Consolidado!$B$5:$P$234,Consolidado!K$4,0)</f>
        <v>0</v>
      </c>
      <c r="L11" s="60">
        <f>+VLOOKUP($O$2&amp;$C11,Consolidado!$B$5:$P$234,Consolidado!L$4,0)</f>
        <v>0</v>
      </c>
      <c r="M11" s="60">
        <f>+VLOOKUP($O$2&amp;$C11,Consolidado!$B$5:$P$234,Consolidado!M$4,0)</f>
        <v>0</v>
      </c>
      <c r="N11" s="60">
        <f>+VLOOKUP($O$2&amp;$C11,Consolidado!$B$5:$P$234,Consolidado!N$4,0)</f>
        <v>0</v>
      </c>
      <c r="O11" s="60">
        <f>+VLOOKUP($O$2&amp;$C11,Consolidado!$B$5:$P$234,Consolidado!O$4,0)</f>
        <v>0</v>
      </c>
      <c r="P11" s="60">
        <f>+VLOOKUP($O$2&amp;$C11,Consolidado!$B$5:$P$234,Consolidado!P$4,0)</f>
        <v>0</v>
      </c>
      <c r="R11" s="39">
        <v>9</v>
      </c>
      <c r="S11" s="39">
        <v>2012</v>
      </c>
      <c r="T11" s="10"/>
      <c r="W11" s="10"/>
    </row>
    <row r="12" spans="1:23" ht="30" customHeight="1" x14ac:dyDescent="0.25">
      <c r="A12" s="42"/>
      <c r="B12" s="46" t="s">
        <v>19</v>
      </c>
      <c r="C12" s="61" t="s">
        <v>24</v>
      </c>
      <c r="D12" s="62">
        <f>+VLOOKUP($O$2&amp;$C12,Consolidado!$B$5:$P$234,Consolidado!D$4,0)</f>
        <v>81.60605387999999</v>
      </c>
      <c r="E12" s="62">
        <f>+VLOOKUP($O$2&amp;$C12,Consolidado!$B$5:$P$234,Consolidado!E$4,0)</f>
        <v>44.45361381</v>
      </c>
      <c r="F12" s="62">
        <f>+VLOOKUP($O$2&amp;$C12,Consolidado!$B$5:$P$234,Consolidado!F$4,0)</f>
        <v>37.152440069999997</v>
      </c>
      <c r="G12" s="62">
        <f>+VLOOKUP($O$2&amp;$C12,Consolidado!$B$5:$P$234,Consolidado!G$4,0)</f>
        <v>0</v>
      </c>
      <c r="H12" s="62">
        <f>+VLOOKUP($O$2&amp;$C12,Consolidado!$B$5:$P$234,Consolidado!H$4,0)</f>
        <v>0</v>
      </c>
      <c r="I12" s="62">
        <f>+VLOOKUP($O$2&amp;$C12,Consolidado!$B$5:$P$234,Consolidado!I$4,0)</f>
        <v>0</v>
      </c>
      <c r="J12" s="62">
        <f>+VLOOKUP($O$2&amp;$C12,Consolidado!$B$5:$P$234,Consolidado!J$4,0)</f>
        <v>0</v>
      </c>
      <c r="K12" s="62">
        <f>+VLOOKUP($O$2&amp;$C12,Consolidado!$B$5:$P$234,Consolidado!K$4,0)</f>
        <v>0</v>
      </c>
      <c r="L12" s="62">
        <f>+VLOOKUP($O$2&amp;$C12,Consolidado!$B$5:$P$234,Consolidado!L$4,0)</f>
        <v>0</v>
      </c>
      <c r="M12" s="62">
        <f>+VLOOKUP($O$2&amp;$C12,Consolidado!$B$5:$P$234,Consolidado!M$4,0)</f>
        <v>0</v>
      </c>
      <c r="N12" s="62">
        <f>+VLOOKUP($O$2&amp;$C12,Consolidado!$B$5:$P$234,Consolidado!N$4,0)</f>
        <v>0</v>
      </c>
      <c r="O12" s="62">
        <f>+VLOOKUP($O$2&amp;$C12,Consolidado!$B$5:$P$234,Consolidado!O$4,0)</f>
        <v>0</v>
      </c>
      <c r="P12" s="62">
        <f>+VLOOKUP($O$2&amp;$C12,Consolidado!$B$5:$P$234,Consolidado!P$4,0)</f>
        <v>0</v>
      </c>
      <c r="R12" s="39">
        <v>10</v>
      </c>
      <c r="S12" s="39">
        <v>2013</v>
      </c>
      <c r="T12" s="10"/>
      <c r="W12" s="10"/>
    </row>
    <row r="13" spans="1:23" ht="30" customHeight="1" x14ac:dyDescent="0.25">
      <c r="A13" s="47"/>
      <c r="B13" s="48" t="s">
        <v>20</v>
      </c>
      <c r="C13" s="63" t="s">
        <v>25</v>
      </c>
      <c r="D13" s="64">
        <f>+VLOOKUP($O$2&amp;$C13,Consolidado!$B$5:$P$234,Consolidado!D$4,0)</f>
        <v>3413.4244238900001</v>
      </c>
      <c r="E13" s="65">
        <f>+VLOOKUP($O$2&amp;$C13,Consolidado!$B$5:$P$234,Consolidado!E$4,0)</f>
        <v>2005.1306909800001</v>
      </c>
      <c r="F13" s="65">
        <f>+VLOOKUP($O$2&amp;$C13,Consolidado!$B$5:$P$234,Consolidado!F$4,0)</f>
        <v>1408.2937329099998</v>
      </c>
      <c r="G13" s="65">
        <f>+VLOOKUP($O$2&amp;$C13,Consolidado!$B$5:$P$234,Consolidado!G$4,0)</f>
        <v>0</v>
      </c>
      <c r="H13" s="65">
        <f>+VLOOKUP($O$2&amp;$C13,Consolidado!$B$5:$P$234,Consolidado!H$4,0)</f>
        <v>0</v>
      </c>
      <c r="I13" s="65">
        <f>+VLOOKUP($O$2&amp;$C13,Consolidado!$B$5:$P$234,Consolidado!I$4,0)</f>
        <v>0</v>
      </c>
      <c r="J13" s="65">
        <f>+VLOOKUP($O$2&amp;$C13,Consolidado!$B$5:$P$234,Consolidado!J$4,0)</f>
        <v>0</v>
      </c>
      <c r="K13" s="65">
        <f>+VLOOKUP($O$2&amp;$C13,Consolidado!$B$5:$P$234,Consolidado!K$4,0)</f>
        <v>0</v>
      </c>
      <c r="L13" s="65">
        <f>+VLOOKUP($O$2&amp;$C13,Consolidado!$B$5:$P$234,Consolidado!L$4,0)</f>
        <v>0</v>
      </c>
      <c r="M13" s="65">
        <f>+VLOOKUP($O$2&amp;$C13,Consolidado!$B$5:$P$234,Consolidado!M$4,0)</f>
        <v>0</v>
      </c>
      <c r="N13" s="65">
        <f>+VLOOKUP($O$2&amp;$C13,Consolidado!$B$5:$P$234,Consolidado!N$4,0)</f>
        <v>0</v>
      </c>
      <c r="O13" s="65">
        <f>+VLOOKUP($O$2&amp;$C13,Consolidado!$B$5:$P$234,Consolidado!O$4,0)</f>
        <v>0</v>
      </c>
      <c r="P13" s="65">
        <f>+VLOOKUP($O$2&amp;$C13,Consolidado!$B$5:$P$234,Consolidado!P$4,0)</f>
        <v>0</v>
      </c>
      <c r="R13" s="39">
        <v>11</v>
      </c>
      <c r="S13" s="39">
        <v>2014</v>
      </c>
      <c r="T13" s="10"/>
      <c r="W13" s="10"/>
    </row>
    <row r="14" spans="1:23" ht="35.25" thickBot="1" x14ac:dyDescent="0.3">
      <c r="A14" s="42"/>
      <c r="B14" s="46" t="s">
        <v>21</v>
      </c>
      <c r="C14" s="66" t="s">
        <v>155</v>
      </c>
      <c r="D14" s="67">
        <f>+VLOOKUP($O$2&amp;$C14,Consolidado!$B$5:$P$234,Consolidado!D$4,0)</f>
        <v>411.23576925999998</v>
      </c>
      <c r="E14" s="67">
        <f>+VLOOKUP($O$2&amp;$C14,Consolidado!$B$5:$P$234,Consolidado!E$4,0)</f>
        <v>226.25328099999999</v>
      </c>
      <c r="F14" s="67">
        <f>+VLOOKUP($O$2&amp;$C14,Consolidado!$B$5:$P$234,Consolidado!F$4,0)</f>
        <v>184.98248826</v>
      </c>
      <c r="G14" s="67">
        <f>+VLOOKUP($O$2&amp;$C14,Consolidado!$B$5:$P$234,Consolidado!G$4,0)</f>
        <v>0</v>
      </c>
      <c r="H14" s="67">
        <f>+VLOOKUP($O$2&amp;$C14,Consolidado!$B$5:$P$234,Consolidado!H$4,0)</f>
        <v>0</v>
      </c>
      <c r="I14" s="67">
        <f>+VLOOKUP($O$2&amp;$C14,Consolidado!$B$5:$P$234,Consolidado!I$4,0)</f>
        <v>0</v>
      </c>
      <c r="J14" s="67">
        <f>+VLOOKUP($O$2&amp;$C14,Consolidado!$B$5:$P$234,Consolidado!J$4,0)</f>
        <v>0</v>
      </c>
      <c r="K14" s="67">
        <f>+VLOOKUP($O$2&amp;$C14,Consolidado!$B$5:$P$234,Consolidado!K$4,0)</f>
        <v>0</v>
      </c>
      <c r="L14" s="67">
        <f>+VLOOKUP($O$2&amp;$C14,Consolidado!$B$5:$P$234,Consolidado!L$4,0)</f>
        <v>0</v>
      </c>
      <c r="M14" s="67">
        <f>+VLOOKUP($O$2&amp;$C14,Consolidado!$B$5:$P$234,Consolidado!M$4,0)</f>
        <v>0</v>
      </c>
      <c r="N14" s="67">
        <f>+VLOOKUP($O$2&amp;$C14,Consolidado!$B$5:$P$234,Consolidado!N$4,0)</f>
        <v>0</v>
      </c>
      <c r="O14" s="67">
        <f>+VLOOKUP($O$2&amp;$C14,Consolidado!$B$5:$P$234,Consolidado!O$4,0)</f>
        <v>0</v>
      </c>
      <c r="P14" s="67">
        <f>+VLOOKUP($O$2&amp;$C14,Consolidado!$B$5:$P$234,Consolidado!P$4,0)</f>
        <v>0</v>
      </c>
      <c r="R14" s="39">
        <v>12</v>
      </c>
      <c r="S14" s="39">
        <v>2015</v>
      </c>
      <c r="T14" s="10"/>
      <c r="W14" s="10"/>
    </row>
    <row r="15" spans="1:23" ht="17.25" thickTop="1" x14ac:dyDescent="0.25">
      <c r="A15" s="42"/>
      <c r="B15" s="46"/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R15" s="39">
        <v>13</v>
      </c>
      <c r="S15" s="39">
        <v>2016</v>
      </c>
    </row>
    <row r="16" spans="1:23" ht="15" customHeight="1" x14ac:dyDescent="0.25">
      <c r="C16" s="74" t="s">
        <v>151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R16" s="39">
        <v>14</v>
      </c>
      <c r="S16" s="39">
        <v>2017</v>
      </c>
    </row>
    <row r="17" spans="3:25" ht="15" x14ac:dyDescent="0.25">
      <c r="C17" s="74" t="s">
        <v>26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R17" s="39">
        <v>15</v>
      </c>
      <c r="S17" s="39">
        <v>2018</v>
      </c>
    </row>
    <row r="18" spans="3:25" ht="15" x14ac:dyDescent="0.25">
      <c r="C18" s="70" t="s">
        <v>152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R18" s="39">
        <v>16</v>
      </c>
      <c r="S18" s="39">
        <v>2019</v>
      </c>
    </row>
    <row r="19" spans="3:25" ht="26.25" customHeight="1" x14ac:dyDescent="0.25">
      <c r="C19" s="72" t="s">
        <v>153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R19" s="39">
        <v>17</v>
      </c>
      <c r="S19" s="39">
        <v>2020</v>
      </c>
    </row>
    <row r="20" spans="3:25" ht="31.5" customHeight="1" x14ac:dyDescent="0.25">
      <c r="C20" s="72" t="s">
        <v>154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R20" s="39">
        <v>18</v>
      </c>
      <c r="S20" s="39">
        <v>2021</v>
      </c>
    </row>
    <row r="21" spans="3:25" ht="15" x14ac:dyDescent="0.25">
      <c r="C21" s="70" t="s">
        <v>28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R21" s="39">
        <v>19</v>
      </c>
      <c r="S21" s="39">
        <v>2022</v>
      </c>
    </row>
    <row r="22" spans="3:25" ht="13.5" customHeight="1" x14ac:dyDescent="0.25">
      <c r="C22" s="71" t="s">
        <v>22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R22" s="39">
        <v>20</v>
      </c>
      <c r="S22" s="39">
        <v>2023</v>
      </c>
    </row>
    <row r="23" spans="3:25" ht="18.75" hidden="1" customHeight="1" x14ac:dyDescent="0.25">
      <c r="R23" s="39">
        <v>21</v>
      </c>
      <c r="S23" s="39">
        <v>2024</v>
      </c>
      <c r="T23" s="10"/>
      <c r="U23" s="10"/>
      <c r="V23" s="10"/>
      <c r="W23" s="10"/>
      <c r="X23" s="10"/>
      <c r="Y23" s="10"/>
    </row>
    <row r="24" spans="3:25" ht="15" hidden="1" x14ac:dyDescent="0.25"/>
    <row r="25" spans="3:25" ht="15" hidden="1" x14ac:dyDescent="0.2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3:25" ht="15" hidden="1" x14ac:dyDescent="0.2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3:25" ht="15" hidden="1" x14ac:dyDescent="0.2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3:25" ht="15" hidden="1" x14ac:dyDescent="0.25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3:25" ht="15" hidden="1" x14ac:dyDescent="0.25"/>
    <row r="30" spans="3:25" ht="15" hidden="1" x14ac:dyDescent="0.25"/>
    <row r="31" spans="3:25" ht="15" hidden="1" x14ac:dyDescent="0.25"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3:25" ht="15" hidden="1" customHeight="1" x14ac:dyDescent="0.25"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spans="4:6" ht="15" hidden="1" customHeight="1" x14ac:dyDescent="0.25"/>
    <row r="50" spans="4:6" ht="15" hidden="1" customHeight="1" x14ac:dyDescent="0.25"/>
    <row r="51" spans="4:6" ht="15" hidden="1" customHeight="1" x14ac:dyDescent="0.25"/>
    <row r="52" spans="4:6" ht="15" hidden="1" customHeight="1" x14ac:dyDescent="0.25"/>
    <row r="53" spans="4:6" ht="15" hidden="1" customHeight="1" x14ac:dyDescent="0.25"/>
    <row r="54" spans="4:6" ht="15" hidden="1" customHeight="1" x14ac:dyDescent="0.25"/>
    <row r="55" spans="4:6" ht="15" hidden="1" customHeight="1" x14ac:dyDescent="0.25"/>
    <row r="56" spans="4:6" ht="15" hidden="1" customHeight="1" x14ac:dyDescent="0.25"/>
    <row r="57" spans="4:6" ht="15" hidden="1" customHeight="1" x14ac:dyDescent="0.25"/>
    <row r="58" spans="4:6" ht="15" hidden="1" customHeight="1" x14ac:dyDescent="0.25"/>
    <row r="59" spans="4:6" ht="15" hidden="1" customHeight="1" x14ac:dyDescent="0.25"/>
    <row r="60" spans="4:6" ht="15.75" hidden="1" customHeight="1" x14ac:dyDescent="0.25"/>
    <row r="61" spans="4:6" ht="15" hidden="1" customHeight="1" x14ac:dyDescent="0.25">
      <c r="F61" s="12"/>
    </row>
    <row r="62" spans="4:6" ht="15" hidden="1" customHeight="1" x14ac:dyDescent="0.25"/>
    <row r="63" spans="4:6" ht="15" hidden="1" customHeight="1" x14ac:dyDescent="0.25"/>
    <row r="64" spans="4:6" ht="15" hidden="1" customHeight="1" x14ac:dyDescent="0.25">
      <c r="D64" s="10"/>
    </row>
    <row r="65" spans="7:7" ht="15" hidden="1" customHeight="1" x14ac:dyDescent="0.25"/>
    <row r="66" spans="7:7" ht="15" hidden="1" customHeight="1" x14ac:dyDescent="0.25">
      <c r="G66" s="10"/>
    </row>
    <row r="67" spans="7:7" ht="15" hidden="1" customHeight="1" x14ac:dyDescent="0.25"/>
    <row r="68" spans="7:7" ht="15" hidden="1" customHeight="1" x14ac:dyDescent="0.25"/>
    <row r="69" spans="7:7" ht="15" hidden="1" customHeight="1" x14ac:dyDescent="0.25"/>
    <row r="70" spans="7:7" ht="15" hidden="1" customHeight="1" x14ac:dyDescent="0.25"/>
    <row r="71" spans="7:7" ht="15" hidden="1" customHeight="1" x14ac:dyDescent="0.25"/>
    <row r="72" spans="7:7" ht="15" hidden="1" customHeight="1" x14ac:dyDescent="0.25"/>
    <row r="73" spans="7:7" ht="15" hidden="1" customHeight="1" x14ac:dyDescent="0.25"/>
    <row r="74" spans="7:7" ht="15" hidden="1" customHeight="1" x14ac:dyDescent="0.25"/>
    <row r="75" spans="7:7" ht="15" hidden="1" customHeight="1" x14ac:dyDescent="0.25"/>
    <row r="76" spans="7:7" ht="15" hidden="1" customHeight="1" x14ac:dyDescent="0.25"/>
    <row r="77" spans="7:7" ht="15" hidden="1" customHeight="1" x14ac:dyDescent="0.25"/>
    <row r="78" spans="7:7" ht="15" hidden="1" customHeight="1" x14ac:dyDescent="0.25"/>
    <row r="79" spans="7:7" ht="15" hidden="1" customHeight="1" x14ac:dyDescent="0.25"/>
    <row r="80" spans="7:7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1048576" ht="13.5" hidden="1" customHeight="1" x14ac:dyDescent="0.25"/>
  </sheetData>
  <sheetProtection sheet="1" objects="1" scenarios="1"/>
  <mergeCells count="8">
    <mergeCell ref="C21:P21"/>
    <mergeCell ref="C22:P22"/>
    <mergeCell ref="C20:P20"/>
    <mergeCell ref="E3:M3"/>
    <mergeCell ref="C19:P19"/>
    <mergeCell ref="C16:P16"/>
    <mergeCell ref="C17:P17"/>
    <mergeCell ref="C18:P18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Line="0" autoPict="0" altText="Seleccionar año">
                <anchor moveWithCells="1" sizeWithCells="1">
                  <from>
                    <xdr:col>13</xdr:col>
                    <xdr:colOff>581025</xdr:colOff>
                    <xdr:row>0</xdr:row>
                    <xdr:rowOff>142875</xdr:rowOff>
                  </from>
                  <to>
                    <xdr:col>15</xdr:col>
                    <xdr:colOff>38100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24"/>
  <sheetViews>
    <sheetView topLeftCell="A212" zoomScale="90" zoomScaleNormal="90" workbookViewId="0">
      <selection activeCell="D231" sqref="D231"/>
    </sheetView>
  </sheetViews>
  <sheetFormatPr baseColWidth="10" defaultColWidth="0" defaultRowHeight="0" customHeight="1" zeroHeight="1" x14ac:dyDescent="0.25"/>
  <cols>
    <col min="1" max="1" width="1.5703125" style="3" customWidth="1"/>
    <col min="2" max="2" width="3.140625" style="5" customWidth="1"/>
    <col min="3" max="3" width="37.42578125" style="3" customWidth="1"/>
    <col min="4" max="4" width="12.42578125" style="3" bestFit="1" customWidth="1"/>
    <col min="5" max="16" width="11.28515625" style="3" customWidth="1"/>
    <col min="17" max="17" width="3.28515625" style="1" customWidth="1"/>
    <col min="18" max="18" width="3" style="22" hidden="1" customWidth="1"/>
    <col min="19" max="19" width="4.5703125" style="22" hidden="1" customWidth="1"/>
    <col min="20" max="16384" width="11.42578125" style="3" hidden="1"/>
  </cols>
  <sheetData>
    <row r="1" spans="1:23" ht="15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3" ht="15" x14ac:dyDescent="0.25">
      <c r="A2" s="1"/>
      <c r="B2" s="2"/>
      <c r="D2" s="1"/>
      <c r="N2" s="21"/>
      <c r="O2" s="1"/>
      <c r="P2" s="1"/>
    </row>
    <row r="3" spans="1:23" ht="48.75" customHeight="1" x14ac:dyDescent="0.25">
      <c r="A3" s="1"/>
      <c r="B3" s="2"/>
      <c r="D3" s="4"/>
      <c r="E3" s="77" t="s">
        <v>31</v>
      </c>
      <c r="F3" s="77"/>
      <c r="G3" s="77"/>
      <c r="H3" s="77"/>
      <c r="I3" s="77"/>
      <c r="J3" s="77"/>
      <c r="K3" s="77"/>
      <c r="L3" s="77"/>
      <c r="M3" s="77"/>
      <c r="N3" s="19"/>
      <c r="O3" s="18"/>
      <c r="P3" s="18"/>
    </row>
    <row r="4" spans="1:23" ht="15.75" thickBot="1" x14ac:dyDescent="0.3"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R4" s="22">
        <v>1</v>
      </c>
      <c r="S4" s="22">
        <v>2003</v>
      </c>
    </row>
    <row r="5" spans="1:23" ht="25.5" customHeight="1" thickTop="1" x14ac:dyDescent="0.25">
      <c r="A5" s="6"/>
      <c r="C5" s="7" t="s">
        <v>32</v>
      </c>
      <c r="D5" s="9" t="s">
        <v>12</v>
      </c>
      <c r="E5" s="8" t="s">
        <v>0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R5" s="22">
        <v>2</v>
      </c>
      <c r="S5" s="22">
        <v>2004</v>
      </c>
      <c r="T5" s="10"/>
      <c r="W5" s="10"/>
    </row>
    <row r="6" spans="1:23" ht="30" customHeight="1" x14ac:dyDescent="0.25">
      <c r="A6" s="6"/>
      <c r="B6" s="5" t="s">
        <v>13</v>
      </c>
      <c r="C6" s="11" t="s">
        <v>12</v>
      </c>
      <c r="D6" s="14">
        <v>3286.7378084300008</v>
      </c>
      <c r="E6" s="13">
        <v>266.80654509999999</v>
      </c>
      <c r="F6" s="13">
        <v>128.92467205</v>
      </c>
      <c r="G6" s="13">
        <v>101.94335513</v>
      </c>
      <c r="H6" s="13">
        <v>368.59634621999999</v>
      </c>
      <c r="I6" s="13">
        <v>542.82443684999998</v>
      </c>
      <c r="J6" s="13">
        <v>123.61897128</v>
      </c>
      <c r="K6" s="13">
        <v>387.91187810999998</v>
      </c>
      <c r="L6" s="13">
        <v>143.36985505000001</v>
      </c>
      <c r="M6" s="13">
        <v>154.86271744000001</v>
      </c>
      <c r="N6" s="13">
        <v>603.89330531999997</v>
      </c>
      <c r="O6" s="13">
        <v>276.04829241000004</v>
      </c>
      <c r="P6" s="13">
        <v>187.93743347000003</v>
      </c>
      <c r="R6" s="22">
        <v>3</v>
      </c>
      <c r="S6" s="22">
        <v>2005</v>
      </c>
      <c r="T6" s="10"/>
      <c r="W6" s="10"/>
    </row>
    <row r="7" spans="1:23" ht="30" customHeight="1" x14ac:dyDescent="0.25">
      <c r="B7" s="5" t="s">
        <v>44</v>
      </c>
      <c r="C7" s="24" t="s">
        <v>27</v>
      </c>
      <c r="D7" s="30">
        <v>2236.4005800500004</v>
      </c>
      <c r="E7" s="30">
        <v>175.29810739999999</v>
      </c>
      <c r="F7" s="30">
        <v>61.311457560000001</v>
      </c>
      <c r="G7" s="30">
        <v>29.562420170000003</v>
      </c>
      <c r="H7" s="30">
        <v>289.59377642999999</v>
      </c>
      <c r="I7" s="30">
        <v>463.63916268000003</v>
      </c>
      <c r="J7" s="30">
        <v>32.83206011</v>
      </c>
      <c r="K7" s="30">
        <v>291.20455715000003</v>
      </c>
      <c r="L7" s="30">
        <v>66.450075919999989</v>
      </c>
      <c r="M7" s="30">
        <v>85.318150400000007</v>
      </c>
      <c r="N7" s="30">
        <v>445.44068556999997</v>
      </c>
      <c r="O7" s="30">
        <v>195.70396905000001</v>
      </c>
      <c r="P7" s="30">
        <v>100.04615761000001</v>
      </c>
      <c r="R7" s="22">
        <v>4</v>
      </c>
      <c r="S7" s="22">
        <v>2006</v>
      </c>
      <c r="T7" s="10"/>
      <c r="W7" s="10"/>
    </row>
    <row r="8" spans="1:23" ht="30" customHeight="1" x14ac:dyDescent="0.25">
      <c r="B8" s="5" t="s">
        <v>45</v>
      </c>
      <c r="C8" s="28" t="s">
        <v>158</v>
      </c>
      <c r="D8" s="34">
        <v>1891.6049272900002</v>
      </c>
      <c r="E8" s="34">
        <v>166.26298302999999</v>
      </c>
      <c r="F8" s="34">
        <v>60.395099430000002</v>
      </c>
      <c r="G8" s="34">
        <v>23.830013950000001</v>
      </c>
      <c r="H8" s="34">
        <v>275.92904435999998</v>
      </c>
      <c r="I8" s="34">
        <v>455.59238920000001</v>
      </c>
      <c r="J8" s="34">
        <v>20.131045790000002</v>
      </c>
      <c r="K8" s="34">
        <v>271.45156658000002</v>
      </c>
      <c r="L8" s="34">
        <v>18.962236959999998</v>
      </c>
      <c r="M8" s="34">
        <v>29.796858740000001</v>
      </c>
      <c r="N8" s="34">
        <v>392.37017402999999</v>
      </c>
      <c r="O8" s="34">
        <v>142.68412555</v>
      </c>
      <c r="P8" s="34">
        <v>34.199389670000002</v>
      </c>
      <c r="R8" s="22">
        <v>5</v>
      </c>
      <c r="S8" s="22">
        <v>2007</v>
      </c>
      <c r="T8" s="10"/>
      <c r="W8" s="10"/>
    </row>
    <row r="9" spans="1:23" ht="30" customHeight="1" x14ac:dyDescent="0.25">
      <c r="B9" s="5" t="s">
        <v>46</v>
      </c>
      <c r="C9" s="28" t="s">
        <v>159</v>
      </c>
      <c r="D9" s="34">
        <v>344.79565276</v>
      </c>
      <c r="E9" s="34">
        <v>9.0351243700000001</v>
      </c>
      <c r="F9" s="34">
        <v>0.91635812999999999</v>
      </c>
      <c r="G9" s="34">
        <v>5.7324062199999997</v>
      </c>
      <c r="H9" s="34">
        <v>13.664732069999999</v>
      </c>
      <c r="I9" s="34">
        <v>8.0467734800000006</v>
      </c>
      <c r="J9" s="34">
        <v>12.701014320000001</v>
      </c>
      <c r="K9" s="34">
        <v>19.752990570000001</v>
      </c>
      <c r="L9" s="34">
        <v>47.487838959999998</v>
      </c>
      <c r="M9" s="34">
        <v>55.521291660000003</v>
      </c>
      <c r="N9" s="34">
        <v>53.070511539999998</v>
      </c>
      <c r="O9" s="34">
        <v>53.0198435</v>
      </c>
      <c r="P9" s="34">
        <v>65.846767940000007</v>
      </c>
      <c r="R9" s="22">
        <v>6</v>
      </c>
      <c r="S9" s="22">
        <v>2008</v>
      </c>
      <c r="T9" s="10"/>
      <c r="W9" s="10"/>
    </row>
    <row r="10" spans="1:23" ht="30" customHeight="1" x14ac:dyDescent="0.25">
      <c r="B10" s="5" t="s">
        <v>47</v>
      </c>
      <c r="C10" s="25" t="s">
        <v>23</v>
      </c>
      <c r="D10" s="31">
        <v>179.8</v>
      </c>
      <c r="E10" s="31">
        <v>9.0267431699999996</v>
      </c>
      <c r="F10" s="31">
        <v>13.30968195</v>
      </c>
      <c r="G10" s="31">
        <v>16.40442268</v>
      </c>
      <c r="H10" s="31">
        <v>18.446843059999999</v>
      </c>
      <c r="I10" s="31">
        <v>20.161695099999999</v>
      </c>
      <c r="J10" s="31">
        <v>21.846209859999998</v>
      </c>
      <c r="K10" s="31">
        <v>25.656624310000002</v>
      </c>
      <c r="L10" s="31">
        <v>13.7656536</v>
      </c>
      <c r="M10" s="31">
        <v>6.3633814500000003</v>
      </c>
      <c r="N10" s="31">
        <v>7.5506048100000003</v>
      </c>
      <c r="O10" s="31">
        <v>11.151733330000001</v>
      </c>
      <c r="P10" s="31">
        <v>16.116406680000001</v>
      </c>
      <c r="R10" s="22">
        <v>7</v>
      </c>
      <c r="S10" s="22">
        <v>2009</v>
      </c>
      <c r="T10" s="10"/>
      <c r="W10" s="10"/>
    </row>
    <row r="11" spans="1:23" ht="30" customHeight="1" x14ac:dyDescent="0.25">
      <c r="B11" s="5" t="s">
        <v>48</v>
      </c>
      <c r="C11" s="25" t="s">
        <v>161</v>
      </c>
      <c r="D11" s="31">
        <v>523.21130686000004</v>
      </c>
      <c r="E11" s="31">
        <v>60.943793800000002</v>
      </c>
      <c r="F11" s="31">
        <v>37.808440279999999</v>
      </c>
      <c r="G11" s="31">
        <v>41.92693483</v>
      </c>
      <c r="H11" s="31">
        <v>41.816544200000003</v>
      </c>
      <c r="I11" s="31">
        <v>38.859278330000002</v>
      </c>
      <c r="J11" s="31">
        <v>42.19714931</v>
      </c>
      <c r="K11" s="31">
        <v>47.326904689999999</v>
      </c>
      <c r="L11" s="31">
        <v>40.169337460000001</v>
      </c>
      <c r="M11" s="31">
        <v>38.910674640000003</v>
      </c>
      <c r="N11" s="31">
        <v>46.710571360000003</v>
      </c>
      <c r="O11" s="31">
        <v>44.24063305</v>
      </c>
      <c r="P11" s="31">
        <v>42.301044910000002</v>
      </c>
      <c r="R11" s="22">
        <v>8</v>
      </c>
      <c r="S11" s="22">
        <v>2010</v>
      </c>
      <c r="T11" s="10"/>
      <c r="W11" s="10"/>
    </row>
    <row r="12" spans="1:23" ht="30" customHeight="1" x14ac:dyDescent="0.25">
      <c r="B12" s="5" t="s">
        <v>49</v>
      </c>
      <c r="C12" s="26" t="s">
        <v>24</v>
      </c>
      <c r="D12" s="32">
        <v>148.52910689000001</v>
      </c>
      <c r="E12" s="32">
        <v>0</v>
      </c>
      <c r="F12" s="32">
        <v>0</v>
      </c>
      <c r="G12" s="32">
        <v>0</v>
      </c>
      <c r="H12" s="32">
        <v>3.2596181400000002</v>
      </c>
      <c r="I12" s="32">
        <v>4.9963132200000002</v>
      </c>
      <c r="J12" s="32">
        <v>11.514367330000001</v>
      </c>
      <c r="K12" s="32">
        <v>3.7914563599999997</v>
      </c>
      <c r="L12" s="32">
        <v>5.9943634000000001</v>
      </c>
      <c r="M12" s="32">
        <v>9.0184460499999997</v>
      </c>
      <c r="N12" s="32">
        <v>88.683938490000003</v>
      </c>
      <c r="O12" s="32">
        <v>8.9880566300000009</v>
      </c>
      <c r="P12" s="32">
        <v>12.28254727</v>
      </c>
      <c r="R12" s="22">
        <v>9</v>
      </c>
      <c r="S12" s="22">
        <v>2011</v>
      </c>
      <c r="T12" s="10"/>
      <c r="W12" s="10"/>
    </row>
    <row r="13" spans="1:23" ht="30" customHeight="1" x14ac:dyDescent="0.25">
      <c r="A13" s="6"/>
      <c r="B13" s="5" t="s">
        <v>50</v>
      </c>
      <c r="C13" s="15" t="s">
        <v>25</v>
      </c>
      <c r="D13" s="17">
        <v>3087.9409938000008</v>
      </c>
      <c r="E13" s="16">
        <v>245.26864437</v>
      </c>
      <c r="F13" s="16">
        <v>112.42957978999999</v>
      </c>
      <c r="G13" s="16">
        <v>87.893777679999999</v>
      </c>
      <c r="H13" s="16">
        <v>353.11678182999998</v>
      </c>
      <c r="I13" s="16">
        <v>527.65644932999999</v>
      </c>
      <c r="J13" s="16">
        <v>108.38978661</v>
      </c>
      <c r="K13" s="16">
        <v>367.97954250999999</v>
      </c>
      <c r="L13" s="16">
        <v>126.37943038</v>
      </c>
      <c r="M13" s="16">
        <v>139.61065254000002</v>
      </c>
      <c r="N13" s="16">
        <v>588.38580022999997</v>
      </c>
      <c r="O13" s="16">
        <v>260.08439206000003</v>
      </c>
      <c r="P13" s="16">
        <v>170.74615647000002</v>
      </c>
      <c r="R13" s="22">
        <v>10</v>
      </c>
      <c r="S13" s="22">
        <v>2012</v>
      </c>
      <c r="T13" s="10"/>
      <c r="W13" s="10"/>
    </row>
    <row r="14" spans="1:23" ht="50.25" thickBot="1" x14ac:dyDescent="0.3">
      <c r="B14" s="5" t="s">
        <v>51</v>
      </c>
      <c r="C14" s="27" t="s">
        <v>160</v>
      </c>
      <c r="D14" s="33">
        <v>198.79681462999997</v>
      </c>
      <c r="E14" s="33">
        <v>21.53790073</v>
      </c>
      <c r="F14" s="33">
        <v>16.49509226</v>
      </c>
      <c r="G14" s="33">
        <v>14.049577449999999</v>
      </c>
      <c r="H14" s="33">
        <v>15.47956439</v>
      </c>
      <c r="I14" s="33">
        <v>15.167987520000001</v>
      </c>
      <c r="J14" s="33">
        <v>15.22918467</v>
      </c>
      <c r="K14" s="33">
        <v>19.932335599999998</v>
      </c>
      <c r="L14" s="33">
        <v>16.990424669999999</v>
      </c>
      <c r="M14" s="33">
        <v>15.252064900000001</v>
      </c>
      <c r="N14" s="33">
        <v>15.50750509</v>
      </c>
      <c r="O14" s="33">
        <v>15.963900349999999</v>
      </c>
      <c r="P14" s="33">
        <v>17.191276999999999</v>
      </c>
      <c r="R14" s="22">
        <v>11</v>
      </c>
      <c r="S14" s="22">
        <v>2013</v>
      </c>
      <c r="T14" s="10"/>
      <c r="W14" s="10"/>
    </row>
    <row r="15" spans="1:23" customFormat="1" ht="16.5" thickTop="1" thickBot="1" x14ac:dyDescent="0.3">
      <c r="B15" s="20"/>
    </row>
    <row r="16" spans="1:23" ht="25.5" customHeight="1" thickTop="1" x14ac:dyDescent="0.25">
      <c r="A16" s="6"/>
      <c r="C16" s="7" t="s">
        <v>33</v>
      </c>
      <c r="D16" s="9" t="s">
        <v>12</v>
      </c>
      <c r="E16" s="8" t="s">
        <v>0</v>
      </c>
      <c r="F16" s="8" t="s">
        <v>1</v>
      </c>
      <c r="G16" s="8" t="s">
        <v>2</v>
      </c>
      <c r="H16" s="8" t="s">
        <v>3</v>
      </c>
      <c r="I16" s="8" t="s">
        <v>4</v>
      </c>
      <c r="J16" s="8" t="s">
        <v>5</v>
      </c>
      <c r="K16" s="8" t="s">
        <v>6</v>
      </c>
      <c r="L16" s="8" t="s">
        <v>7</v>
      </c>
      <c r="M16" s="8" t="s">
        <v>8</v>
      </c>
      <c r="N16" s="8" t="s">
        <v>9</v>
      </c>
      <c r="O16" s="8" t="s">
        <v>10</v>
      </c>
      <c r="P16" s="8" t="s">
        <v>11</v>
      </c>
      <c r="R16" s="22">
        <v>2</v>
      </c>
      <c r="S16" s="22">
        <v>2004</v>
      </c>
      <c r="T16" s="10"/>
      <c r="W16" s="10"/>
    </row>
    <row r="17" spans="1:23" ht="30" customHeight="1" x14ac:dyDescent="0.25">
      <c r="A17" s="6"/>
      <c r="B17" s="5" t="s">
        <v>52</v>
      </c>
      <c r="C17" s="11" t="s">
        <v>12</v>
      </c>
      <c r="D17" s="14">
        <v>4375.1432764199999</v>
      </c>
      <c r="E17" s="13">
        <v>308.49138636000004</v>
      </c>
      <c r="F17" s="13">
        <v>228.33890455000002</v>
      </c>
      <c r="G17" s="13">
        <v>292.34907224</v>
      </c>
      <c r="H17" s="13">
        <v>433.43788153000003</v>
      </c>
      <c r="I17" s="13">
        <v>701.53553191000003</v>
      </c>
      <c r="J17" s="13">
        <v>236.57728345999999</v>
      </c>
      <c r="K17" s="13">
        <v>556.01322868</v>
      </c>
      <c r="L17" s="13">
        <v>245.35959521000007</v>
      </c>
      <c r="M17" s="13">
        <v>227.53645531000001</v>
      </c>
      <c r="N17" s="13">
        <v>644.42174171999989</v>
      </c>
      <c r="O17" s="13">
        <v>243.26097218000001</v>
      </c>
      <c r="P17" s="13">
        <v>257.82122326999996</v>
      </c>
      <c r="R17" s="22">
        <v>3</v>
      </c>
      <c r="S17" s="22">
        <v>2005</v>
      </c>
      <c r="T17" s="10"/>
      <c r="W17" s="10"/>
    </row>
    <row r="18" spans="1:23" ht="30" customHeight="1" x14ac:dyDescent="0.25">
      <c r="B18" s="5" t="s">
        <v>53</v>
      </c>
      <c r="C18" s="24" t="s">
        <v>27</v>
      </c>
      <c r="D18" s="30">
        <v>3244.88687407</v>
      </c>
      <c r="E18" s="30">
        <v>177.96296211000003</v>
      </c>
      <c r="F18" s="30">
        <v>144.64514944000001</v>
      </c>
      <c r="G18" s="30">
        <v>218.93902893000001</v>
      </c>
      <c r="H18" s="30">
        <v>349.93426916999999</v>
      </c>
      <c r="I18" s="30">
        <v>621.61439366000002</v>
      </c>
      <c r="J18" s="30">
        <v>151.57573432999999</v>
      </c>
      <c r="K18" s="30">
        <v>461.17919548000003</v>
      </c>
      <c r="L18" s="30">
        <v>145.08414335000001</v>
      </c>
      <c r="M18" s="30">
        <v>135.65726228999998</v>
      </c>
      <c r="N18" s="30">
        <v>548.66682881999998</v>
      </c>
      <c r="O18" s="30">
        <v>144.27673873000003</v>
      </c>
      <c r="P18" s="30">
        <v>145.35116776000001</v>
      </c>
      <c r="R18" s="22">
        <v>4</v>
      </c>
      <c r="S18" s="22">
        <v>2006</v>
      </c>
      <c r="T18" s="10"/>
      <c r="W18" s="10"/>
    </row>
    <row r="19" spans="1:23" ht="30" customHeight="1" x14ac:dyDescent="0.25">
      <c r="B19" s="5" t="s">
        <v>54</v>
      </c>
      <c r="C19" s="28" t="s">
        <v>158</v>
      </c>
      <c r="D19" s="34">
        <v>1674.9943864200002</v>
      </c>
      <c r="E19" s="34">
        <v>53.223139950000004</v>
      </c>
      <c r="F19" s="34">
        <v>55.045556849999997</v>
      </c>
      <c r="G19" s="34">
        <v>109.04664646000001</v>
      </c>
      <c r="H19" s="34">
        <v>221.94241104</v>
      </c>
      <c r="I19" s="34">
        <v>495.57527836000003</v>
      </c>
      <c r="J19" s="34">
        <v>6.0498632599999995</v>
      </c>
      <c r="K19" s="34">
        <v>321.67954365000003</v>
      </c>
      <c r="L19" s="34">
        <v>4.8244634</v>
      </c>
      <c r="M19" s="34">
        <v>2.71178622</v>
      </c>
      <c r="N19" s="34">
        <v>400.53862518</v>
      </c>
      <c r="O19" s="34">
        <v>2.5057982600000002</v>
      </c>
      <c r="P19" s="34">
        <v>1.85127379</v>
      </c>
      <c r="R19" s="22">
        <v>5</v>
      </c>
      <c r="S19" s="22">
        <v>2007</v>
      </c>
      <c r="T19" s="10"/>
      <c r="W19" s="10"/>
    </row>
    <row r="20" spans="1:23" ht="30" customHeight="1" x14ac:dyDescent="0.25">
      <c r="B20" s="5" t="s">
        <v>55</v>
      </c>
      <c r="C20" s="28" t="s">
        <v>159</v>
      </c>
      <c r="D20" s="34">
        <v>1569.89248765</v>
      </c>
      <c r="E20" s="34">
        <v>124.73982216000002</v>
      </c>
      <c r="F20" s="34">
        <v>89.59959259</v>
      </c>
      <c r="G20" s="34">
        <v>109.89238247</v>
      </c>
      <c r="H20" s="34">
        <v>127.99185813000003</v>
      </c>
      <c r="I20" s="34">
        <v>126.03911529999999</v>
      </c>
      <c r="J20" s="34">
        <v>145.52587106999999</v>
      </c>
      <c r="K20" s="34">
        <v>139.49965183</v>
      </c>
      <c r="L20" s="34">
        <v>140.25967994999999</v>
      </c>
      <c r="M20" s="34">
        <v>132.94547606999998</v>
      </c>
      <c r="N20" s="34">
        <v>148.12820363999998</v>
      </c>
      <c r="O20" s="34">
        <v>141.77094047000003</v>
      </c>
      <c r="P20" s="34">
        <v>143.49989397000002</v>
      </c>
      <c r="R20" s="22">
        <v>6</v>
      </c>
      <c r="S20" s="22">
        <v>2008</v>
      </c>
      <c r="T20" s="10"/>
      <c r="W20" s="10"/>
    </row>
    <row r="21" spans="1:23" ht="30" customHeight="1" x14ac:dyDescent="0.25">
      <c r="B21" s="5" t="s">
        <v>56</v>
      </c>
      <c r="C21" s="25" t="s">
        <v>23</v>
      </c>
      <c r="D21" s="31">
        <v>236.42905897000003</v>
      </c>
      <c r="E21" s="31">
        <v>10.350287439999999</v>
      </c>
      <c r="F21" s="31">
        <v>10.543081300000001</v>
      </c>
      <c r="G21" s="31">
        <v>9.4703044300000006</v>
      </c>
      <c r="H21" s="31">
        <v>9.3543026199999986</v>
      </c>
      <c r="I21" s="31">
        <v>16.373227979999999</v>
      </c>
      <c r="J21" s="31">
        <v>20.313189640000001</v>
      </c>
      <c r="K21" s="31">
        <v>21.891722949999998</v>
      </c>
      <c r="L21" s="31">
        <v>24.27381205</v>
      </c>
      <c r="M21" s="31">
        <v>25.373782850000001</v>
      </c>
      <c r="N21" s="31">
        <v>27.12401959</v>
      </c>
      <c r="O21" s="31">
        <v>28.841626350000002</v>
      </c>
      <c r="P21" s="31">
        <v>32.519701769999998</v>
      </c>
      <c r="R21" s="22">
        <v>7</v>
      </c>
      <c r="S21" s="22">
        <v>2009</v>
      </c>
      <c r="T21" s="10"/>
      <c r="W21" s="10"/>
    </row>
    <row r="22" spans="1:23" ht="30" customHeight="1" x14ac:dyDescent="0.25">
      <c r="B22" s="5" t="s">
        <v>57</v>
      </c>
      <c r="C22" s="25" t="s">
        <v>161</v>
      </c>
      <c r="D22" s="31">
        <v>607.66351442999996</v>
      </c>
      <c r="E22" s="31">
        <v>83.22915691</v>
      </c>
      <c r="F22" s="31">
        <v>47.963444590000002</v>
      </c>
      <c r="G22" s="31">
        <v>46.369855399999999</v>
      </c>
      <c r="H22" s="31">
        <v>50.384427849999994</v>
      </c>
      <c r="I22" s="31">
        <v>42.572042969999998</v>
      </c>
      <c r="J22" s="31">
        <v>43.882030940000007</v>
      </c>
      <c r="K22" s="31">
        <v>45.316375149999999</v>
      </c>
      <c r="L22" s="31">
        <v>52.034945139999998</v>
      </c>
      <c r="M22" s="31">
        <v>45.012341119999995</v>
      </c>
      <c r="N22" s="31">
        <v>48.311562930000001</v>
      </c>
      <c r="O22" s="31">
        <v>45.761834900000004</v>
      </c>
      <c r="P22" s="31">
        <v>56.825496530000002</v>
      </c>
      <c r="R22" s="22">
        <v>8</v>
      </c>
      <c r="S22" s="22">
        <v>2010</v>
      </c>
      <c r="T22" s="10"/>
      <c r="W22" s="10"/>
    </row>
    <row r="23" spans="1:23" ht="30" customHeight="1" x14ac:dyDescent="0.25">
      <c r="B23" s="5" t="s">
        <v>58</v>
      </c>
      <c r="C23" s="26" t="s">
        <v>24</v>
      </c>
      <c r="D23" s="32">
        <v>47.751444579999941</v>
      </c>
      <c r="E23" s="32">
        <v>8.2019200200000455</v>
      </c>
      <c r="F23" s="32">
        <v>6.8037653300000045</v>
      </c>
      <c r="G23" s="32">
        <v>0.71059155000000374</v>
      </c>
      <c r="H23" s="32">
        <v>5.669828080000002</v>
      </c>
      <c r="I23" s="32">
        <v>3.7008369699999548</v>
      </c>
      <c r="J23" s="32">
        <v>2.101635889999983</v>
      </c>
      <c r="K23" s="32">
        <v>4.5591647400000284</v>
      </c>
      <c r="L23" s="32">
        <v>4.4997621600000741</v>
      </c>
      <c r="M23" s="32">
        <v>2.8396031100000414</v>
      </c>
      <c r="N23" s="32">
        <v>1.6799461699998801</v>
      </c>
      <c r="O23" s="32">
        <v>4.0919776599999693</v>
      </c>
      <c r="P23" s="32">
        <v>2.8924128999999539</v>
      </c>
      <c r="R23" s="22">
        <v>9</v>
      </c>
      <c r="S23" s="22">
        <v>2011</v>
      </c>
      <c r="T23" s="10"/>
      <c r="W23" s="10"/>
    </row>
    <row r="24" spans="1:23" ht="30" customHeight="1" x14ac:dyDescent="0.25">
      <c r="A24" s="6"/>
      <c r="B24" s="5" t="s">
        <v>59</v>
      </c>
      <c r="C24" s="15" t="s">
        <v>25</v>
      </c>
      <c r="D24" s="17">
        <v>4136.73089205</v>
      </c>
      <c r="E24" s="16">
        <v>279.74432648000004</v>
      </c>
      <c r="F24" s="16">
        <v>209.95544066000002</v>
      </c>
      <c r="G24" s="16">
        <v>275.48978031000001</v>
      </c>
      <c r="H24" s="16">
        <v>415.34282772</v>
      </c>
      <c r="I24" s="16">
        <v>684.26050157999998</v>
      </c>
      <c r="J24" s="16">
        <v>217.87259079999998</v>
      </c>
      <c r="K24" s="16">
        <v>532.94645832000003</v>
      </c>
      <c r="L24" s="16">
        <v>225.89266270000007</v>
      </c>
      <c r="M24" s="16">
        <v>208.88298937000002</v>
      </c>
      <c r="N24" s="16">
        <v>625.78235750999988</v>
      </c>
      <c r="O24" s="16">
        <v>222.97217764000001</v>
      </c>
      <c r="P24" s="16">
        <v>237.58877895999996</v>
      </c>
      <c r="R24" s="22">
        <v>10</v>
      </c>
      <c r="S24" s="22">
        <v>2012</v>
      </c>
      <c r="T24" s="10"/>
      <c r="W24" s="10"/>
    </row>
    <row r="25" spans="1:23" ht="50.25" thickBot="1" x14ac:dyDescent="0.3">
      <c r="B25" s="5" t="s">
        <v>60</v>
      </c>
      <c r="C25" s="27" t="s">
        <v>160</v>
      </c>
      <c r="D25" s="33">
        <v>238.41238436999998</v>
      </c>
      <c r="E25" s="33">
        <v>28.747059880000002</v>
      </c>
      <c r="F25" s="33">
        <v>18.383463890000002</v>
      </c>
      <c r="G25" s="33">
        <v>16.859291930000001</v>
      </c>
      <c r="H25" s="33">
        <v>18.09505381</v>
      </c>
      <c r="I25" s="33">
        <v>17.27503033</v>
      </c>
      <c r="J25" s="33">
        <v>18.704692659999999</v>
      </c>
      <c r="K25" s="33">
        <v>23.06677036</v>
      </c>
      <c r="L25" s="33">
        <v>19.466932509999999</v>
      </c>
      <c r="M25" s="33">
        <v>18.65346594</v>
      </c>
      <c r="N25" s="33">
        <v>18.639384209999996</v>
      </c>
      <c r="O25" s="33">
        <v>20.288794539999998</v>
      </c>
      <c r="P25" s="33">
        <v>20.232444309999998</v>
      </c>
      <c r="R25" s="22">
        <v>11</v>
      </c>
      <c r="S25" s="22">
        <v>2013</v>
      </c>
      <c r="T25" s="10"/>
      <c r="W25" s="10"/>
    </row>
    <row r="26" spans="1:23" customFormat="1" ht="16.5" thickTop="1" thickBot="1" x14ac:dyDescent="0.3">
      <c r="B26" s="20"/>
    </row>
    <row r="27" spans="1:23" ht="25.5" customHeight="1" thickTop="1" x14ac:dyDescent="0.25">
      <c r="A27" s="6"/>
      <c r="C27" s="7" t="s">
        <v>34</v>
      </c>
      <c r="D27" s="9" t="s">
        <v>12</v>
      </c>
      <c r="E27" s="8" t="s">
        <v>0</v>
      </c>
      <c r="F27" s="8" t="s">
        <v>1</v>
      </c>
      <c r="G27" s="8" t="s">
        <v>2</v>
      </c>
      <c r="H27" s="8" t="s">
        <v>3</v>
      </c>
      <c r="I27" s="8" t="s">
        <v>4</v>
      </c>
      <c r="J27" s="8" t="s">
        <v>5</v>
      </c>
      <c r="K27" s="8" t="s">
        <v>6</v>
      </c>
      <c r="L27" s="8" t="s">
        <v>7</v>
      </c>
      <c r="M27" s="8" t="s">
        <v>8</v>
      </c>
      <c r="N27" s="8" t="s">
        <v>9</v>
      </c>
      <c r="O27" s="8" t="s">
        <v>10</v>
      </c>
      <c r="P27" s="8" t="s">
        <v>11</v>
      </c>
      <c r="R27" s="22">
        <v>2</v>
      </c>
      <c r="S27" s="22">
        <v>2004</v>
      </c>
      <c r="T27" s="10"/>
      <c r="W27" s="10"/>
    </row>
    <row r="28" spans="1:23" ht="30" customHeight="1" x14ac:dyDescent="0.25">
      <c r="A28" s="6"/>
      <c r="B28" s="5" t="s">
        <v>61</v>
      </c>
      <c r="C28" s="11" t="s">
        <v>12</v>
      </c>
      <c r="D28" s="14">
        <v>5433.6865732099996</v>
      </c>
      <c r="E28" s="13">
        <v>435.12958074999995</v>
      </c>
      <c r="F28" s="13">
        <v>259.21466247000001</v>
      </c>
      <c r="G28" s="13">
        <v>834.98219692000009</v>
      </c>
      <c r="H28" s="13">
        <v>591.04171795000002</v>
      </c>
      <c r="I28" s="13">
        <v>243.60285561000006</v>
      </c>
      <c r="J28" s="13">
        <v>260.39243805000001</v>
      </c>
      <c r="K28" s="13">
        <v>738.06338552999989</v>
      </c>
      <c r="L28" s="13">
        <v>312.00658980999998</v>
      </c>
      <c r="M28" s="13">
        <v>304.84092732000005</v>
      </c>
      <c r="N28" s="13">
        <v>801.75705629000004</v>
      </c>
      <c r="O28" s="13">
        <v>312.88102596999994</v>
      </c>
      <c r="P28" s="13">
        <v>339.77413653999997</v>
      </c>
      <c r="R28" s="22">
        <v>3</v>
      </c>
      <c r="S28" s="22">
        <v>2005</v>
      </c>
      <c r="T28" s="10"/>
      <c r="W28" s="10"/>
    </row>
    <row r="29" spans="1:23" ht="30" customHeight="1" x14ac:dyDescent="0.25">
      <c r="B29" s="5" t="s">
        <v>62</v>
      </c>
      <c r="C29" s="24" t="s">
        <v>27</v>
      </c>
      <c r="D29" s="30">
        <v>4118.9182221299998</v>
      </c>
      <c r="E29" s="30">
        <v>267.66673513999996</v>
      </c>
      <c r="F29" s="30">
        <v>165.48200596999999</v>
      </c>
      <c r="G29" s="30">
        <v>757.27652044000013</v>
      </c>
      <c r="H29" s="30">
        <v>508.25141134</v>
      </c>
      <c r="I29" s="30">
        <v>161.76694064000003</v>
      </c>
      <c r="J29" s="30">
        <v>168.84143188000002</v>
      </c>
      <c r="K29" s="30">
        <v>617.01797367999995</v>
      </c>
      <c r="L29" s="30">
        <v>175.30982148999996</v>
      </c>
      <c r="M29" s="30">
        <v>194.32893942000004</v>
      </c>
      <c r="N29" s="30">
        <v>690.56267982999998</v>
      </c>
      <c r="O29" s="30">
        <v>199.30472474999996</v>
      </c>
      <c r="P29" s="30">
        <v>213.10903755000001</v>
      </c>
      <c r="R29" s="22">
        <v>4</v>
      </c>
      <c r="S29" s="22">
        <v>2006</v>
      </c>
      <c r="T29" s="10"/>
      <c r="W29" s="10"/>
    </row>
    <row r="30" spans="1:23" ht="30" customHeight="1" x14ac:dyDescent="0.25">
      <c r="B30" s="5" t="s">
        <v>63</v>
      </c>
      <c r="C30" s="28" t="s">
        <v>158</v>
      </c>
      <c r="D30" s="34">
        <v>2034.1425518000001</v>
      </c>
      <c r="E30" s="34">
        <v>61.138750109999997</v>
      </c>
      <c r="F30" s="34">
        <v>13.99270035</v>
      </c>
      <c r="G30" s="34">
        <v>612.0524079700001</v>
      </c>
      <c r="H30" s="34">
        <v>345.97715911</v>
      </c>
      <c r="I30" s="34">
        <v>7.7321702600000002</v>
      </c>
      <c r="J30" s="34">
        <v>3.0588664100000003</v>
      </c>
      <c r="K30" s="34">
        <v>452.94911391999995</v>
      </c>
      <c r="L30" s="34">
        <v>5.9119885099999996</v>
      </c>
      <c r="M30" s="34">
        <v>12.095314909999999</v>
      </c>
      <c r="N30" s="34">
        <v>507.80800300999999</v>
      </c>
      <c r="O30" s="34">
        <v>6.1125651100000002</v>
      </c>
      <c r="P30" s="34">
        <v>5.3135121299999994</v>
      </c>
      <c r="R30" s="22">
        <v>5</v>
      </c>
      <c r="S30" s="22">
        <v>2007</v>
      </c>
      <c r="T30" s="10"/>
      <c r="W30" s="10"/>
    </row>
    <row r="31" spans="1:23" ht="30" customHeight="1" x14ac:dyDescent="0.25">
      <c r="B31" s="5" t="s">
        <v>64</v>
      </c>
      <c r="C31" s="28" t="s">
        <v>159</v>
      </c>
      <c r="D31" s="34">
        <v>2084.7756703300001</v>
      </c>
      <c r="E31" s="34">
        <v>206.52798502999997</v>
      </c>
      <c r="F31" s="34">
        <v>151.48930561999998</v>
      </c>
      <c r="G31" s="34">
        <v>145.22411246999999</v>
      </c>
      <c r="H31" s="34">
        <v>162.27425223</v>
      </c>
      <c r="I31" s="34">
        <v>154.03477038000003</v>
      </c>
      <c r="J31" s="34">
        <v>165.78256547000001</v>
      </c>
      <c r="K31" s="34">
        <v>164.06885976000001</v>
      </c>
      <c r="L31" s="34">
        <v>169.39783297999998</v>
      </c>
      <c r="M31" s="34">
        <v>182.23362451000003</v>
      </c>
      <c r="N31" s="34">
        <v>182.75467681999999</v>
      </c>
      <c r="O31" s="34">
        <v>193.19215963999997</v>
      </c>
      <c r="P31" s="34">
        <v>207.79552542000002</v>
      </c>
      <c r="R31" s="22">
        <v>6</v>
      </c>
      <c r="S31" s="22">
        <v>2008</v>
      </c>
      <c r="T31" s="10"/>
      <c r="W31" s="10"/>
    </row>
    <row r="32" spans="1:23" ht="30" customHeight="1" x14ac:dyDescent="0.25">
      <c r="B32" s="5" t="s">
        <v>65</v>
      </c>
      <c r="C32" s="25" t="s">
        <v>23</v>
      </c>
      <c r="D32" s="31">
        <v>288.70631688999998</v>
      </c>
      <c r="E32" s="31">
        <v>31.50553304</v>
      </c>
      <c r="F32" s="31">
        <v>20.03653658</v>
      </c>
      <c r="G32" s="31">
        <v>15.175106320000001</v>
      </c>
      <c r="H32" s="31">
        <v>9.1416346099999988</v>
      </c>
      <c r="I32" s="31">
        <v>10.67502672</v>
      </c>
      <c r="J32" s="31">
        <v>15.50747554</v>
      </c>
      <c r="K32" s="31">
        <v>20.893141230000001</v>
      </c>
      <c r="L32" s="31">
        <v>25.624335949999999</v>
      </c>
      <c r="M32" s="31">
        <v>30.715560190000001</v>
      </c>
      <c r="N32" s="31">
        <v>35.454738030000001</v>
      </c>
      <c r="O32" s="31">
        <v>35.480202909999996</v>
      </c>
      <c r="P32" s="31">
        <v>38.49702577</v>
      </c>
      <c r="R32" s="22">
        <v>7</v>
      </c>
      <c r="S32" s="22">
        <v>2009</v>
      </c>
      <c r="T32" s="10"/>
      <c r="W32" s="10"/>
    </row>
    <row r="33" spans="1:23" ht="30" customHeight="1" x14ac:dyDescent="0.25">
      <c r="B33" s="5" t="s">
        <v>66</v>
      </c>
      <c r="C33" s="25" t="s">
        <v>161</v>
      </c>
      <c r="D33" s="31">
        <v>670.19702036000001</v>
      </c>
      <c r="E33" s="31">
        <v>89.643920980000004</v>
      </c>
      <c r="F33" s="31">
        <v>47.976377729999996</v>
      </c>
      <c r="G33" s="31">
        <v>39.093978</v>
      </c>
      <c r="H33" s="31">
        <v>46.336311639999998</v>
      </c>
      <c r="I33" s="31">
        <v>43.783717260000003</v>
      </c>
      <c r="J33" s="31">
        <v>50.481258220000001</v>
      </c>
      <c r="K33" s="31">
        <v>62.408308399999996</v>
      </c>
      <c r="L33" s="31">
        <v>82.71519696</v>
      </c>
      <c r="M33" s="31">
        <v>51.600675209999999</v>
      </c>
      <c r="N33" s="31">
        <v>48.176338719999997</v>
      </c>
      <c r="O33" s="31">
        <v>50.525204109999997</v>
      </c>
      <c r="P33" s="31">
        <v>57.455733129999999</v>
      </c>
      <c r="R33" s="22">
        <v>8</v>
      </c>
      <c r="S33" s="22">
        <v>2010</v>
      </c>
      <c r="T33" s="10"/>
      <c r="W33" s="10"/>
    </row>
    <row r="34" spans="1:23" ht="30" customHeight="1" x14ac:dyDescent="0.25">
      <c r="B34" s="5" t="s">
        <v>67</v>
      </c>
      <c r="C34" s="26" t="s">
        <v>24</v>
      </c>
      <c r="D34" s="32">
        <v>58.197826709999994</v>
      </c>
      <c r="E34" s="32">
        <v>2.6023228600000001</v>
      </c>
      <c r="F34" s="32">
        <v>3.2715863199999999</v>
      </c>
      <c r="G34" s="32">
        <v>4.2839478099999999</v>
      </c>
      <c r="H34" s="32">
        <v>5.0169468799999999</v>
      </c>
      <c r="I34" s="32">
        <v>4.5249681900000001</v>
      </c>
      <c r="J34" s="32">
        <v>3.2978334700000005</v>
      </c>
      <c r="K34" s="32">
        <v>5.8863599799999999</v>
      </c>
      <c r="L34" s="32">
        <v>4.2201468899999997</v>
      </c>
      <c r="M34" s="32">
        <v>6.05719209</v>
      </c>
      <c r="N34" s="32">
        <v>4.7858274200000004</v>
      </c>
      <c r="O34" s="32">
        <v>4.7734546399999997</v>
      </c>
      <c r="P34" s="32">
        <v>9.4772401599999991</v>
      </c>
      <c r="R34" s="22">
        <v>9</v>
      </c>
      <c r="S34" s="22">
        <v>2011</v>
      </c>
      <c r="T34" s="10"/>
      <c r="W34" s="10"/>
    </row>
    <row r="35" spans="1:23" ht="30" customHeight="1" x14ac:dyDescent="0.25">
      <c r="A35" s="6"/>
      <c r="B35" s="5" t="s">
        <v>68</v>
      </c>
      <c r="C35" s="15" t="s">
        <v>25</v>
      </c>
      <c r="D35" s="17">
        <v>5136.0193860899999</v>
      </c>
      <c r="E35" s="16">
        <v>391.41851201999992</v>
      </c>
      <c r="F35" s="16">
        <v>236.76650659999999</v>
      </c>
      <c r="G35" s="16">
        <v>815.82955257000015</v>
      </c>
      <c r="H35" s="16">
        <v>568.74630447000004</v>
      </c>
      <c r="I35" s="16">
        <v>220.75065281000005</v>
      </c>
      <c r="J35" s="16">
        <v>238.12799911000002</v>
      </c>
      <c r="K35" s="16">
        <v>706.20578328999989</v>
      </c>
      <c r="L35" s="16">
        <v>287.86950128999996</v>
      </c>
      <c r="M35" s="16">
        <v>282.70236691000002</v>
      </c>
      <c r="N35" s="16">
        <v>778.97958400000005</v>
      </c>
      <c r="O35" s="16">
        <v>290.08358640999995</v>
      </c>
      <c r="P35" s="16">
        <v>318.53903660999998</v>
      </c>
      <c r="R35" s="22">
        <v>10</v>
      </c>
      <c r="S35" s="22">
        <v>2012</v>
      </c>
      <c r="T35" s="10"/>
      <c r="W35" s="10"/>
    </row>
    <row r="36" spans="1:23" ht="50.25" thickBot="1" x14ac:dyDescent="0.3">
      <c r="B36" s="5" t="s">
        <v>69</v>
      </c>
      <c r="C36" s="27" t="s">
        <v>160</v>
      </c>
      <c r="D36" s="33">
        <v>297.66718711999994</v>
      </c>
      <c r="E36" s="33">
        <v>43.711068730000001</v>
      </c>
      <c r="F36" s="33">
        <v>22.448155869999997</v>
      </c>
      <c r="G36" s="33">
        <v>19.152644349999999</v>
      </c>
      <c r="H36" s="33">
        <v>22.295413479999997</v>
      </c>
      <c r="I36" s="33">
        <v>22.852202800000001</v>
      </c>
      <c r="J36" s="33">
        <v>22.264438939999998</v>
      </c>
      <c r="K36" s="33">
        <v>31.857602239999999</v>
      </c>
      <c r="L36" s="33">
        <v>24.137088519999999</v>
      </c>
      <c r="M36" s="33">
        <v>22.13856041</v>
      </c>
      <c r="N36" s="33">
        <v>22.777472290000002</v>
      </c>
      <c r="O36" s="33">
        <v>22.797439559999997</v>
      </c>
      <c r="P36" s="33">
        <v>21.235099930000001</v>
      </c>
      <c r="R36" s="22">
        <v>11</v>
      </c>
      <c r="S36" s="22">
        <v>2013</v>
      </c>
      <c r="T36" s="10"/>
      <c r="W36" s="10"/>
    </row>
    <row r="37" spans="1:23" customFormat="1" ht="16.5" thickTop="1" thickBot="1" x14ac:dyDescent="0.3">
      <c r="B37" s="20"/>
    </row>
    <row r="38" spans="1:23" ht="25.5" customHeight="1" thickTop="1" x14ac:dyDescent="0.25">
      <c r="A38" s="6"/>
      <c r="C38" s="7" t="s">
        <v>35</v>
      </c>
      <c r="D38" s="9" t="s">
        <v>12</v>
      </c>
      <c r="E38" s="8" t="s">
        <v>0</v>
      </c>
      <c r="F38" s="8" t="s">
        <v>1</v>
      </c>
      <c r="G38" s="8" t="s">
        <v>2</v>
      </c>
      <c r="H38" s="8" t="s">
        <v>3</v>
      </c>
      <c r="I38" s="8" t="s">
        <v>4</v>
      </c>
      <c r="J38" s="8" t="s">
        <v>5</v>
      </c>
      <c r="K38" s="8" t="s">
        <v>6</v>
      </c>
      <c r="L38" s="8" t="s">
        <v>7</v>
      </c>
      <c r="M38" s="8" t="s">
        <v>8</v>
      </c>
      <c r="N38" s="8" t="s">
        <v>9</v>
      </c>
      <c r="O38" s="8" t="s">
        <v>10</v>
      </c>
      <c r="P38" s="8" t="s">
        <v>11</v>
      </c>
      <c r="R38" s="22">
        <v>2</v>
      </c>
      <c r="S38" s="22">
        <v>2004</v>
      </c>
      <c r="T38" s="10"/>
      <c r="W38" s="10"/>
    </row>
    <row r="39" spans="1:23" ht="30" customHeight="1" x14ac:dyDescent="0.25">
      <c r="A39" s="6"/>
      <c r="B39" s="5" t="s">
        <v>70</v>
      </c>
      <c r="C39" s="11" t="s">
        <v>12</v>
      </c>
      <c r="D39" s="14">
        <v>6597.29803851</v>
      </c>
      <c r="E39" s="13">
        <v>453.58902826999997</v>
      </c>
      <c r="F39" s="13">
        <v>306.71150209999996</v>
      </c>
      <c r="G39" s="13">
        <v>1177.30220416</v>
      </c>
      <c r="H39" s="13">
        <v>678.96794517000001</v>
      </c>
      <c r="I39" s="13">
        <v>313.78961893000002</v>
      </c>
      <c r="J39" s="13">
        <v>342.44463875000002</v>
      </c>
      <c r="K39" s="13">
        <v>822.23274676999995</v>
      </c>
      <c r="L39" s="13">
        <v>343.54554416000008</v>
      </c>
      <c r="M39" s="13">
        <v>383.02309103000005</v>
      </c>
      <c r="N39" s="13">
        <v>1005.0690404999999</v>
      </c>
      <c r="O39" s="13">
        <v>380.98104114</v>
      </c>
      <c r="P39" s="13">
        <v>389.64163752999997</v>
      </c>
      <c r="R39" s="22">
        <v>3</v>
      </c>
      <c r="S39" s="22">
        <v>2005</v>
      </c>
      <c r="T39" s="10"/>
      <c r="W39" s="10"/>
    </row>
    <row r="40" spans="1:23" ht="30" customHeight="1" x14ac:dyDescent="0.25">
      <c r="B40" s="5" t="s">
        <v>71</v>
      </c>
      <c r="C40" s="24" t="s">
        <v>27</v>
      </c>
      <c r="D40" s="30">
        <v>5146.3997059499998</v>
      </c>
      <c r="E40" s="30">
        <v>296.97223582999999</v>
      </c>
      <c r="F40" s="30">
        <v>194.14731212999999</v>
      </c>
      <c r="G40" s="30">
        <v>1067.20532271</v>
      </c>
      <c r="H40" s="30">
        <v>591.18084922000003</v>
      </c>
      <c r="I40" s="30">
        <v>205.68848564000001</v>
      </c>
      <c r="J40" s="30">
        <v>234.22728834000003</v>
      </c>
      <c r="K40" s="30">
        <v>694.08782502999998</v>
      </c>
      <c r="L40" s="30">
        <v>229.17314528000003</v>
      </c>
      <c r="M40" s="30">
        <v>265.60108969999999</v>
      </c>
      <c r="N40" s="30">
        <v>870.60365959000001</v>
      </c>
      <c r="O40" s="30">
        <v>241.83195551999998</v>
      </c>
      <c r="P40" s="30">
        <v>255.68053695999998</v>
      </c>
      <c r="R40" s="22">
        <v>4</v>
      </c>
      <c r="S40" s="22">
        <v>2006</v>
      </c>
      <c r="T40" s="10"/>
      <c r="W40" s="10"/>
    </row>
    <row r="41" spans="1:23" ht="30" customHeight="1" x14ac:dyDescent="0.25">
      <c r="B41" s="5" t="s">
        <v>72</v>
      </c>
      <c r="C41" s="28" t="s">
        <v>158</v>
      </c>
      <c r="D41" s="34">
        <v>2425.5443223899997</v>
      </c>
      <c r="E41" s="34">
        <v>42.460829469999993</v>
      </c>
      <c r="F41" s="34">
        <v>15.122811989999999</v>
      </c>
      <c r="G41" s="34">
        <v>829.65157311999997</v>
      </c>
      <c r="H41" s="34">
        <v>375.46901278000001</v>
      </c>
      <c r="I41" s="34">
        <v>8.7123534099999986</v>
      </c>
      <c r="J41" s="34">
        <v>5.4312437600000001</v>
      </c>
      <c r="K41" s="34">
        <v>473.16220225000001</v>
      </c>
      <c r="L41" s="34">
        <v>7.4566854400000011</v>
      </c>
      <c r="M41" s="34">
        <v>9.0339772299999996</v>
      </c>
      <c r="N41" s="34">
        <v>646.01891623999995</v>
      </c>
      <c r="O41" s="34">
        <v>4.1905485200000001</v>
      </c>
      <c r="P41" s="34">
        <v>8.8341681800000007</v>
      </c>
      <c r="R41" s="22">
        <v>5</v>
      </c>
      <c r="S41" s="22">
        <v>2007</v>
      </c>
      <c r="T41" s="10"/>
      <c r="W41" s="10"/>
    </row>
    <row r="42" spans="1:23" ht="30" customHeight="1" x14ac:dyDescent="0.25">
      <c r="B42" s="5" t="s">
        <v>73</v>
      </c>
      <c r="C42" s="28" t="s">
        <v>159</v>
      </c>
      <c r="D42" s="34">
        <v>2720.8553835599996</v>
      </c>
      <c r="E42" s="34">
        <v>254.51140636</v>
      </c>
      <c r="F42" s="34">
        <v>179.02450013999999</v>
      </c>
      <c r="G42" s="34">
        <v>237.55374958999997</v>
      </c>
      <c r="H42" s="34">
        <v>215.71183644000001</v>
      </c>
      <c r="I42" s="34">
        <v>196.97613223000002</v>
      </c>
      <c r="J42" s="34">
        <v>228.79604458000003</v>
      </c>
      <c r="K42" s="34">
        <v>220.92562278</v>
      </c>
      <c r="L42" s="34">
        <v>221.71645984000003</v>
      </c>
      <c r="M42" s="34">
        <v>256.56711246999998</v>
      </c>
      <c r="N42" s="34">
        <v>224.58474335</v>
      </c>
      <c r="O42" s="34">
        <v>237.64140699999999</v>
      </c>
      <c r="P42" s="34">
        <v>246.84636877999998</v>
      </c>
      <c r="R42" s="22">
        <v>6</v>
      </c>
      <c r="S42" s="22">
        <v>2008</v>
      </c>
      <c r="T42" s="10"/>
      <c r="W42" s="10"/>
    </row>
    <row r="43" spans="1:23" ht="30" customHeight="1" x14ac:dyDescent="0.25">
      <c r="B43" s="5" t="s">
        <v>74</v>
      </c>
      <c r="C43" s="25" t="s">
        <v>23</v>
      </c>
      <c r="D43" s="31">
        <v>356.32446686000003</v>
      </c>
      <c r="E43" s="31">
        <v>36.963943119999996</v>
      </c>
      <c r="F43" s="31">
        <v>28.03077425</v>
      </c>
      <c r="G43" s="31">
        <v>16.599211350000001</v>
      </c>
      <c r="H43" s="31">
        <v>8.5364958800000004</v>
      </c>
      <c r="I43" s="31">
        <v>14.4401431</v>
      </c>
      <c r="J43" s="31">
        <v>19.240551030000002</v>
      </c>
      <c r="K43" s="31">
        <v>27.397802350000003</v>
      </c>
      <c r="L43" s="31">
        <v>32.710414880000002</v>
      </c>
      <c r="M43" s="31">
        <v>35.313363409999994</v>
      </c>
      <c r="N43" s="31">
        <v>42.546261740000006</v>
      </c>
      <c r="O43" s="31">
        <v>45.246586840000006</v>
      </c>
      <c r="P43" s="31">
        <v>49.298918909999998</v>
      </c>
      <c r="R43" s="22">
        <v>7</v>
      </c>
      <c r="S43" s="22">
        <v>2009</v>
      </c>
      <c r="T43" s="10"/>
      <c r="W43" s="10"/>
    </row>
    <row r="44" spans="1:23" ht="30" customHeight="1" x14ac:dyDescent="0.25">
      <c r="B44" s="5" t="s">
        <v>75</v>
      </c>
      <c r="C44" s="25" t="s">
        <v>161</v>
      </c>
      <c r="D44" s="31">
        <v>708.82070883999995</v>
      </c>
      <c r="E44" s="31">
        <v>81.648843369999994</v>
      </c>
      <c r="F44" s="31">
        <v>54.890405419999993</v>
      </c>
      <c r="G44" s="31">
        <v>61.661663940000004</v>
      </c>
      <c r="H44" s="31">
        <v>47.973335919999997</v>
      </c>
      <c r="I44" s="31">
        <v>51.415047000000001</v>
      </c>
      <c r="J44" s="31">
        <v>60.606335099999995</v>
      </c>
      <c r="K44" s="31">
        <v>60.525784699999996</v>
      </c>
      <c r="L44" s="31">
        <v>51.75332058</v>
      </c>
      <c r="M44" s="31">
        <v>53.340069240000005</v>
      </c>
      <c r="N44" s="31">
        <v>63.33409236</v>
      </c>
      <c r="O44" s="31">
        <v>64.231934719999998</v>
      </c>
      <c r="P44" s="31">
        <v>57.439876490000003</v>
      </c>
      <c r="R44" s="22">
        <v>8</v>
      </c>
      <c r="S44" s="22">
        <v>2010</v>
      </c>
      <c r="T44" s="10"/>
      <c r="W44" s="10"/>
    </row>
    <row r="45" spans="1:23" ht="30" customHeight="1" x14ac:dyDescent="0.25">
      <c r="B45" s="5" t="s">
        <v>76</v>
      </c>
      <c r="C45" s="26" t="s">
        <v>24</v>
      </c>
      <c r="D45" s="32">
        <v>73.802966080000019</v>
      </c>
      <c r="E45" s="32">
        <v>5.0427812899999997</v>
      </c>
      <c r="F45" s="32">
        <v>3.3432499299999998</v>
      </c>
      <c r="G45" s="32">
        <v>9.9645333199999993</v>
      </c>
      <c r="H45" s="32">
        <v>6.4519607499999996</v>
      </c>
      <c r="I45" s="32">
        <v>18.292784330000018</v>
      </c>
      <c r="J45" s="32">
        <v>4.0244569099999996</v>
      </c>
      <c r="K45" s="32">
        <v>7.3503187900000002</v>
      </c>
      <c r="L45" s="32">
        <v>3.7531544999999999</v>
      </c>
      <c r="M45" s="32">
        <v>3.9143002999999998</v>
      </c>
      <c r="N45" s="32">
        <v>4.5194209699999996</v>
      </c>
      <c r="O45" s="32">
        <v>4.0645617700000001</v>
      </c>
      <c r="P45" s="32">
        <v>3.0814432200000001</v>
      </c>
      <c r="R45" s="22">
        <v>9</v>
      </c>
      <c r="S45" s="22">
        <v>2011</v>
      </c>
      <c r="T45" s="10"/>
      <c r="W45" s="10"/>
    </row>
    <row r="46" spans="1:23" ht="30" customHeight="1" x14ac:dyDescent="0.25">
      <c r="A46" s="6"/>
      <c r="B46" s="5" t="s">
        <v>77</v>
      </c>
      <c r="C46" s="15" t="s">
        <v>25</v>
      </c>
      <c r="D46" s="17">
        <v>6285.3478477299996</v>
      </c>
      <c r="E46" s="16">
        <v>420.62780361</v>
      </c>
      <c r="F46" s="16">
        <v>280.41174172999996</v>
      </c>
      <c r="G46" s="16">
        <v>1155.4307313199999</v>
      </c>
      <c r="H46" s="16">
        <v>654.14264176999995</v>
      </c>
      <c r="I46" s="16">
        <v>289.83646007000004</v>
      </c>
      <c r="J46" s="16">
        <v>318.09863138000003</v>
      </c>
      <c r="K46" s="16">
        <v>789.36173086999997</v>
      </c>
      <c r="L46" s="16">
        <v>317.39003524000009</v>
      </c>
      <c r="M46" s="16">
        <v>358.16882265000004</v>
      </c>
      <c r="N46" s="16">
        <v>981.00343465999993</v>
      </c>
      <c r="O46" s="16">
        <v>355.37503885000001</v>
      </c>
      <c r="P46" s="16">
        <v>365.50077557999998</v>
      </c>
      <c r="R46" s="22">
        <v>10</v>
      </c>
      <c r="S46" s="22">
        <v>2012</v>
      </c>
      <c r="T46" s="10"/>
      <c r="W46" s="10"/>
    </row>
    <row r="47" spans="1:23" ht="50.25" thickBot="1" x14ac:dyDescent="0.3">
      <c r="B47" s="5" t="s">
        <v>78</v>
      </c>
      <c r="C47" s="27" t="s">
        <v>160</v>
      </c>
      <c r="D47" s="33">
        <v>311.95019077999996</v>
      </c>
      <c r="E47" s="33">
        <v>32.961224659999999</v>
      </c>
      <c r="F47" s="33">
        <v>26.299760369999998</v>
      </c>
      <c r="G47" s="33">
        <v>21.871472839999999</v>
      </c>
      <c r="H47" s="33">
        <v>24.825303399999999</v>
      </c>
      <c r="I47" s="33">
        <v>23.953158859999998</v>
      </c>
      <c r="J47" s="33">
        <v>24.346007370000002</v>
      </c>
      <c r="K47" s="33">
        <v>32.871015899999996</v>
      </c>
      <c r="L47" s="33">
        <v>26.155508919999999</v>
      </c>
      <c r="M47" s="33">
        <v>24.854268380000001</v>
      </c>
      <c r="N47" s="33">
        <v>24.06560584</v>
      </c>
      <c r="O47" s="33">
        <v>25.606002290000003</v>
      </c>
      <c r="P47" s="33">
        <v>24.140861949999998</v>
      </c>
      <c r="R47" s="22">
        <v>11</v>
      </c>
      <c r="S47" s="22">
        <v>2013</v>
      </c>
      <c r="T47" s="10"/>
      <c r="W47" s="10"/>
    </row>
    <row r="48" spans="1:23" customFormat="1" ht="16.5" thickTop="1" thickBot="1" x14ac:dyDescent="0.3">
      <c r="B48" s="20"/>
    </row>
    <row r="49" spans="1:23" ht="25.5" customHeight="1" thickTop="1" x14ac:dyDescent="0.25">
      <c r="A49" s="6"/>
      <c r="C49" s="7" t="s">
        <v>36</v>
      </c>
      <c r="D49" s="9" t="s">
        <v>12</v>
      </c>
      <c r="E49" s="8" t="s">
        <v>0</v>
      </c>
      <c r="F49" s="8" t="s">
        <v>1</v>
      </c>
      <c r="G49" s="8" t="s">
        <v>2</v>
      </c>
      <c r="H49" s="8" t="s">
        <v>3</v>
      </c>
      <c r="I49" s="8" t="s">
        <v>4</v>
      </c>
      <c r="J49" s="8" t="s">
        <v>5</v>
      </c>
      <c r="K49" s="8" t="s">
        <v>6</v>
      </c>
      <c r="L49" s="8" t="s">
        <v>7</v>
      </c>
      <c r="M49" s="8" t="s">
        <v>8</v>
      </c>
      <c r="N49" s="8" t="s">
        <v>9</v>
      </c>
      <c r="O49" s="8" t="s">
        <v>10</v>
      </c>
      <c r="P49" s="8" t="s">
        <v>11</v>
      </c>
      <c r="R49" s="22">
        <v>2</v>
      </c>
      <c r="S49" s="22">
        <v>2004</v>
      </c>
      <c r="T49" s="10"/>
      <c r="W49" s="10"/>
    </row>
    <row r="50" spans="1:23" ht="30" customHeight="1" x14ac:dyDescent="0.25">
      <c r="A50" s="6"/>
      <c r="B50" s="5" t="s">
        <v>79</v>
      </c>
      <c r="C50" s="11" t="s">
        <v>12</v>
      </c>
      <c r="D50" s="14">
        <v>7351.8934031900008</v>
      </c>
      <c r="E50" s="13">
        <v>501.15309733000004</v>
      </c>
      <c r="F50" s="13">
        <v>394.38510058000003</v>
      </c>
      <c r="G50" s="13">
        <v>1262.2898963800001</v>
      </c>
      <c r="H50" s="13">
        <v>799.75240325999994</v>
      </c>
      <c r="I50" s="13">
        <v>371.49317961000003</v>
      </c>
      <c r="J50" s="13">
        <v>387.40023452000003</v>
      </c>
      <c r="K50" s="13">
        <v>958.49150382999994</v>
      </c>
      <c r="L50" s="13">
        <v>385.89730342000007</v>
      </c>
      <c r="M50" s="13">
        <v>386.36503190999997</v>
      </c>
      <c r="N50" s="13">
        <v>1060.1760921199998</v>
      </c>
      <c r="O50" s="13">
        <v>417.35071711999996</v>
      </c>
      <c r="P50" s="13">
        <v>427.13884310999998</v>
      </c>
      <c r="R50" s="22">
        <v>3</v>
      </c>
      <c r="S50" s="22">
        <v>2005</v>
      </c>
      <c r="T50" s="10"/>
      <c r="W50" s="10"/>
    </row>
    <row r="51" spans="1:23" ht="30" customHeight="1" x14ac:dyDescent="0.25">
      <c r="B51" s="5" t="s">
        <v>80</v>
      </c>
      <c r="C51" s="24" t="s">
        <v>27</v>
      </c>
      <c r="D51" s="30">
        <v>5749.3098589400015</v>
      </c>
      <c r="E51" s="30">
        <v>313.87403273000001</v>
      </c>
      <c r="F51" s="30">
        <v>278.83455703000004</v>
      </c>
      <c r="G51" s="30">
        <v>1143.8685300900001</v>
      </c>
      <c r="H51" s="30">
        <v>698.19231333999994</v>
      </c>
      <c r="I51" s="30">
        <v>260.18892836000003</v>
      </c>
      <c r="J51" s="30">
        <v>267.52053604999998</v>
      </c>
      <c r="K51" s="30">
        <v>821.58943185999999</v>
      </c>
      <c r="L51" s="30">
        <v>255.20535015000004</v>
      </c>
      <c r="M51" s="30">
        <v>254.52795851000002</v>
      </c>
      <c r="N51" s="30">
        <v>918.50481954999987</v>
      </c>
      <c r="O51" s="30">
        <v>267.53030219999994</v>
      </c>
      <c r="P51" s="30">
        <v>269.47309906999999</v>
      </c>
      <c r="R51" s="22">
        <v>4</v>
      </c>
      <c r="S51" s="22">
        <v>2006</v>
      </c>
      <c r="T51" s="10"/>
      <c r="W51" s="10"/>
    </row>
    <row r="52" spans="1:23" ht="30" customHeight="1" x14ac:dyDescent="0.25">
      <c r="B52" s="5" t="s">
        <v>81</v>
      </c>
      <c r="C52" s="28" t="s">
        <v>158</v>
      </c>
      <c r="D52" s="34">
        <v>2697.3526737600005</v>
      </c>
      <c r="E52" s="34">
        <v>12.8633845</v>
      </c>
      <c r="F52" s="34">
        <v>46.452731829999998</v>
      </c>
      <c r="G52" s="34">
        <v>914.38541548000012</v>
      </c>
      <c r="H52" s="34">
        <v>452.42074867999997</v>
      </c>
      <c r="I52" s="34">
        <v>8.1770097499999999</v>
      </c>
      <c r="J52" s="34">
        <v>7.2307847000000001</v>
      </c>
      <c r="K52" s="34">
        <v>565.71188747999997</v>
      </c>
      <c r="L52" s="34">
        <v>6.7655429300000005</v>
      </c>
      <c r="M52" s="34">
        <v>3.8767029400000004</v>
      </c>
      <c r="N52" s="34">
        <v>663.2683328899999</v>
      </c>
      <c r="O52" s="34">
        <v>9.403740599999999</v>
      </c>
      <c r="P52" s="34">
        <v>6.7963919800000001</v>
      </c>
      <c r="R52" s="22">
        <v>5</v>
      </c>
      <c r="S52" s="22">
        <v>2007</v>
      </c>
      <c r="T52" s="10"/>
      <c r="W52" s="10"/>
    </row>
    <row r="53" spans="1:23" ht="30" customHeight="1" x14ac:dyDescent="0.25">
      <c r="B53" s="5" t="s">
        <v>82</v>
      </c>
      <c r="C53" s="28" t="s">
        <v>159</v>
      </c>
      <c r="D53" s="34">
        <v>3051.9571851800006</v>
      </c>
      <c r="E53" s="34">
        <v>301.01064823000002</v>
      </c>
      <c r="F53" s="34">
        <v>232.38182520000004</v>
      </c>
      <c r="G53" s="34">
        <v>229.48311461</v>
      </c>
      <c r="H53" s="34">
        <v>245.77156466</v>
      </c>
      <c r="I53" s="34">
        <v>252.01191861000001</v>
      </c>
      <c r="J53" s="34">
        <v>260.28975134999996</v>
      </c>
      <c r="K53" s="34">
        <v>255.87754438000002</v>
      </c>
      <c r="L53" s="34">
        <v>248.43980722000003</v>
      </c>
      <c r="M53" s="34">
        <v>250.65125557000002</v>
      </c>
      <c r="N53" s="34">
        <v>255.23648666000003</v>
      </c>
      <c r="O53" s="34">
        <v>258.12656159999995</v>
      </c>
      <c r="P53" s="34">
        <v>262.67670708999998</v>
      </c>
      <c r="R53" s="22">
        <v>6</v>
      </c>
      <c r="S53" s="22">
        <v>2008</v>
      </c>
      <c r="T53" s="10"/>
      <c r="W53" s="10"/>
    </row>
    <row r="54" spans="1:23" ht="30" customHeight="1" x14ac:dyDescent="0.25">
      <c r="B54" s="5" t="s">
        <v>83</v>
      </c>
      <c r="C54" s="25" t="s">
        <v>23</v>
      </c>
      <c r="D54" s="31">
        <v>373.79796128999999</v>
      </c>
      <c r="E54" s="31">
        <v>47.210539429999997</v>
      </c>
      <c r="F54" s="31">
        <v>25.878969649999998</v>
      </c>
      <c r="G54" s="31">
        <v>16.171150570000002</v>
      </c>
      <c r="H54" s="31">
        <v>9.8468227899999992</v>
      </c>
      <c r="I54" s="31">
        <v>13.426839880000001</v>
      </c>
      <c r="J54" s="31">
        <v>18.190887570000001</v>
      </c>
      <c r="K54" s="31">
        <v>24.668853289999998</v>
      </c>
      <c r="L54" s="31">
        <v>32.669863989999996</v>
      </c>
      <c r="M54" s="31">
        <v>37.263905579999999</v>
      </c>
      <c r="N54" s="31">
        <v>42.261823979999996</v>
      </c>
      <c r="O54" s="31">
        <v>49.764189299999998</v>
      </c>
      <c r="P54" s="31">
        <v>56.444115259999997</v>
      </c>
      <c r="R54" s="22">
        <v>7</v>
      </c>
      <c r="S54" s="22">
        <v>2009</v>
      </c>
      <c r="T54" s="10"/>
      <c r="W54" s="10"/>
    </row>
    <row r="55" spans="1:23" ht="30" customHeight="1" x14ac:dyDescent="0.25">
      <c r="B55" s="5" t="s">
        <v>84</v>
      </c>
      <c r="C55" s="25" t="s">
        <v>161</v>
      </c>
      <c r="D55" s="31">
        <v>806.72035942000002</v>
      </c>
      <c r="E55" s="31">
        <v>100.17170597</v>
      </c>
      <c r="F55" s="31">
        <v>56.607292000000001</v>
      </c>
      <c r="G55" s="31">
        <v>72.042179160000003</v>
      </c>
      <c r="H55" s="31">
        <v>57.759680689999996</v>
      </c>
      <c r="I55" s="31">
        <v>66.375854070000003</v>
      </c>
      <c r="J55" s="31">
        <v>63.596051689999996</v>
      </c>
      <c r="K55" s="31">
        <v>67.22618525</v>
      </c>
      <c r="L55" s="31">
        <v>65.047939389999996</v>
      </c>
      <c r="M55" s="31">
        <v>62.559903820000002</v>
      </c>
      <c r="N55" s="31">
        <v>63.21321391</v>
      </c>
      <c r="O55" s="31">
        <v>64.291676150000001</v>
      </c>
      <c r="P55" s="31">
        <v>67.828677319999997</v>
      </c>
      <c r="R55" s="22">
        <v>8</v>
      </c>
      <c r="S55" s="22">
        <v>2010</v>
      </c>
      <c r="T55" s="10"/>
      <c r="W55" s="10"/>
    </row>
    <row r="56" spans="1:23" ht="30" customHeight="1" x14ac:dyDescent="0.25">
      <c r="B56" s="5" t="s">
        <v>85</v>
      </c>
      <c r="C56" s="26" t="s">
        <v>24</v>
      </c>
      <c r="D56" s="32">
        <v>99.978395889999987</v>
      </c>
      <c r="E56" s="32">
        <v>5.3829897200000003</v>
      </c>
      <c r="F56" s="32">
        <v>6.7576033799999999</v>
      </c>
      <c r="G56" s="32">
        <v>6.7304334700000004</v>
      </c>
      <c r="H56" s="32">
        <v>7.3923858300000003</v>
      </c>
      <c r="I56" s="32">
        <v>6.5945602599999997</v>
      </c>
      <c r="J56" s="32">
        <v>13.724902269999999</v>
      </c>
      <c r="K56" s="32">
        <v>11.982976600000001</v>
      </c>
      <c r="L56" s="32">
        <v>6.8276958199999997</v>
      </c>
      <c r="M56" s="32">
        <v>7.5082020899999975</v>
      </c>
      <c r="N56" s="32">
        <v>11.013423919999999</v>
      </c>
      <c r="O56" s="32">
        <v>8.5408632799999964</v>
      </c>
      <c r="P56" s="32">
        <v>7.5223592500000001</v>
      </c>
      <c r="R56" s="22">
        <v>9</v>
      </c>
      <c r="S56" s="22">
        <v>2011</v>
      </c>
      <c r="T56" s="10"/>
      <c r="W56" s="10"/>
    </row>
    <row r="57" spans="1:23" ht="30" customHeight="1" x14ac:dyDescent="0.25">
      <c r="A57" s="6"/>
      <c r="B57" s="5" t="s">
        <v>86</v>
      </c>
      <c r="C57" s="15" t="s">
        <v>25</v>
      </c>
      <c r="D57" s="17">
        <v>7029.8065755400012</v>
      </c>
      <c r="E57" s="16">
        <v>466.63926785000001</v>
      </c>
      <c r="F57" s="16">
        <v>368.07842206000004</v>
      </c>
      <c r="G57" s="16">
        <v>1238.8122932900001</v>
      </c>
      <c r="H57" s="16">
        <v>773.19120264999992</v>
      </c>
      <c r="I57" s="16">
        <v>346.58618257000001</v>
      </c>
      <c r="J57" s="16">
        <v>363.03237758</v>
      </c>
      <c r="K57" s="16">
        <v>925.46744699999999</v>
      </c>
      <c r="L57" s="16">
        <v>359.75084935000007</v>
      </c>
      <c r="M57" s="16">
        <v>361.85996999999998</v>
      </c>
      <c r="N57" s="16">
        <v>1034.9932813599999</v>
      </c>
      <c r="O57" s="16">
        <v>390.12703092999993</v>
      </c>
      <c r="P57" s="16">
        <v>401.2682509</v>
      </c>
      <c r="R57" s="22">
        <v>10</v>
      </c>
      <c r="S57" s="22">
        <v>2012</v>
      </c>
      <c r="T57" s="10"/>
      <c r="W57" s="10"/>
    </row>
    <row r="58" spans="1:23" ht="50.25" thickBot="1" x14ac:dyDescent="0.3">
      <c r="B58" s="5" t="s">
        <v>87</v>
      </c>
      <c r="C58" s="27" t="s">
        <v>160</v>
      </c>
      <c r="D58" s="33">
        <v>322.08682765000003</v>
      </c>
      <c r="E58" s="33">
        <v>34.513829480000005</v>
      </c>
      <c r="F58" s="33">
        <v>26.306678519999998</v>
      </c>
      <c r="G58" s="33">
        <v>23.477603089999999</v>
      </c>
      <c r="H58" s="33">
        <v>26.561200610000004</v>
      </c>
      <c r="I58" s="33">
        <v>24.90699704</v>
      </c>
      <c r="J58" s="33">
        <v>24.367856940000003</v>
      </c>
      <c r="K58" s="33">
        <v>33.024056829999999</v>
      </c>
      <c r="L58" s="33">
        <v>26.146454070000001</v>
      </c>
      <c r="M58" s="33">
        <v>24.505061909999998</v>
      </c>
      <c r="N58" s="33">
        <v>25.182810759999999</v>
      </c>
      <c r="O58" s="33">
        <v>27.223686190000002</v>
      </c>
      <c r="P58" s="33">
        <v>25.870592210000002</v>
      </c>
      <c r="R58" s="22">
        <v>11</v>
      </c>
      <c r="S58" s="22">
        <v>2013</v>
      </c>
      <c r="T58" s="10"/>
      <c r="W58" s="10"/>
    </row>
    <row r="59" spans="1:23" customFormat="1" ht="16.5" thickTop="1" thickBot="1" x14ac:dyDescent="0.3">
      <c r="B59" s="20"/>
    </row>
    <row r="60" spans="1:23" ht="25.5" customHeight="1" thickTop="1" x14ac:dyDescent="0.25">
      <c r="A60" s="6"/>
      <c r="C60" s="7" t="s">
        <v>37</v>
      </c>
      <c r="D60" s="9" t="s">
        <v>12</v>
      </c>
      <c r="E60" s="8" t="s">
        <v>0</v>
      </c>
      <c r="F60" s="8" t="s">
        <v>1</v>
      </c>
      <c r="G60" s="8" t="s">
        <v>2</v>
      </c>
      <c r="H60" s="8" t="s">
        <v>3</v>
      </c>
      <c r="I60" s="8" t="s">
        <v>4</v>
      </c>
      <c r="J60" s="8" t="s">
        <v>5</v>
      </c>
      <c r="K60" s="8" t="s">
        <v>6</v>
      </c>
      <c r="L60" s="8" t="s">
        <v>7</v>
      </c>
      <c r="M60" s="8" t="s">
        <v>8</v>
      </c>
      <c r="N60" s="8" t="s">
        <v>9</v>
      </c>
      <c r="O60" s="8" t="s">
        <v>10</v>
      </c>
      <c r="P60" s="8" t="s">
        <v>11</v>
      </c>
      <c r="R60" s="22">
        <v>2</v>
      </c>
      <c r="S60" s="22">
        <v>2004</v>
      </c>
      <c r="T60" s="10"/>
      <c r="W60" s="10"/>
    </row>
    <row r="61" spans="1:23" ht="30" customHeight="1" x14ac:dyDescent="0.25">
      <c r="A61" s="6"/>
      <c r="B61" s="5" t="s">
        <v>88</v>
      </c>
      <c r="C61" s="11" t="s">
        <v>12</v>
      </c>
      <c r="D61" s="14">
        <v>7198.8161079800002</v>
      </c>
      <c r="E61" s="13">
        <v>525.24755153000001</v>
      </c>
      <c r="F61" s="13">
        <v>414.27629094000002</v>
      </c>
      <c r="G61" s="13">
        <v>1081.1159385200001</v>
      </c>
      <c r="H61" s="13">
        <v>721.96101836000003</v>
      </c>
      <c r="I61" s="13">
        <v>378.61884358000026</v>
      </c>
      <c r="J61" s="13">
        <v>398.66976463000032</v>
      </c>
      <c r="K61" s="13">
        <v>862.29469975000018</v>
      </c>
      <c r="L61" s="13">
        <v>429.42267408999999</v>
      </c>
      <c r="M61" s="13">
        <v>424.34324226000001</v>
      </c>
      <c r="N61" s="13">
        <v>1031.3603148299999</v>
      </c>
      <c r="O61" s="13">
        <v>462.37453680999977</v>
      </c>
      <c r="P61" s="13">
        <v>469.13123267999975</v>
      </c>
      <c r="R61" s="22">
        <v>3</v>
      </c>
      <c r="S61" s="22">
        <v>2005</v>
      </c>
      <c r="T61" s="10"/>
      <c r="W61" s="10"/>
    </row>
    <row r="62" spans="1:23" ht="30" customHeight="1" x14ac:dyDescent="0.25">
      <c r="B62" s="5" t="s">
        <v>89</v>
      </c>
      <c r="C62" s="24" t="s">
        <v>27</v>
      </c>
      <c r="D62" s="30">
        <v>5446.6617806200002</v>
      </c>
      <c r="E62" s="30">
        <v>328.09973503999998</v>
      </c>
      <c r="F62" s="30">
        <v>285.98109232000002</v>
      </c>
      <c r="G62" s="30">
        <v>970.17629800000009</v>
      </c>
      <c r="H62" s="30">
        <v>607.90513691000001</v>
      </c>
      <c r="I62" s="30">
        <v>256.72519192000021</v>
      </c>
      <c r="J62" s="30">
        <v>270.67609024000029</v>
      </c>
      <c r="K62" s="30">
        <v>721.1864096700001</v>
      </c>
      <c r="L62" s="30">
        <v>274.70813426000001</v>
      </c>
      <c r="M62" s="30">
        <v>272.42693484</v>
      </c>
      <c r="N62" s="30">
        <v>862.70038473999989</v>
      </c>
      <c r="O62" s="30">
        <v>286.28439716999975</v>
      </c>
      <c r="P62" s="30">
        <v>309.79197550999976</v>
      </c>
      <c r="R62" s="22">
        <v>4</v>
      </c>
      <c r="S62" s="22">
        <v>2006</v>
      </c>
      <c r="T62" s="10"/>
      <c r="W62" s="10"/>
    </row>
    <row r="63" spans="1:23" ht="30" customHeight="1" x14ac:dyDescent="0.25">
      <c r="B63" s="5" t="s">
        <v>90</v>
      </c>
      <c r="C63" s="28" t="s">
        <v>158</v>
      </c>
      <c r="D63" s="34">
        <v>2252.78547536</v>
      </c>
      <c r="E63" s="34">
        <v>17.880603610000001</v>
      </c>
      <c r="F63" s="34">
        <v>46.976792340000003</v>
      </c>
      <c r="G63" s="34">
        <v>721.81825633000005</v>
      </c>
      <c r="H63" s="34">
        <v>348.87256576000004</v>
      </c>
      <c r="I63" s="34">
        <v>9.9019417000000001</v>
      </c>
      <c r="J63" s="34">
        <v>15.60607248</v>
      </c>
      <c r="K63" s="34">
        <v>462.70174173999999</v>
      </c>
      <c r="L63" s="34">
        <v>8.1359898200000007</v>
      </c>
      <c r="M63" s="34">
        <v>6.36757069</v>
      </c>
      <c r="N63" s="34">
        <v>593.53507531999992</v>
      </c>
      <c r="O63" s="34">
        <v>10.905952580000021</v>
      </c>
      <c r="P63" s="34">
        <v>10.082912989999999</v>
      </c>
      <c r="R63" s="22">
        <v>5</v>
      </c>
      <c r="S63" s="22">
        <v>2007</v>
      </c>
      <c r="T63" s="10"/>
      <c r="W63" s="10"/>
    </row>
    <row r="64" spans="1:23" ht="30" customHeight="1" x14ac:dyDescent="0.25">
      <c r="B64" s="5" t="s">
        <v>91</v>
      </c>
      <c r="C64" s="28" t="s">
        <v>159</v>
      </c>
      <c r="D64" s="34">
        <v>3193.8763052600002</v>
      </c>
      <c r="E64" s="34">
        <v>310.21913143</v>
      </c>
      <c r="F64" s="34">
        <v>239.00429998000001</v>
      </c>
      <c r="G64" s="34">
        <v>248.35804167000001</v>
      </c>
      <c r="H64" s="34">
        <v>259.03257115000002</v>
      </c>
      <c r="I64" s="34">
        <v>246.8232502200002</v>
      </c>
      <c r="J64" s="34">
        <v>255.0700177600003</v>
      </c>
      <c r="K64" s="34">
        <v>258.48466793000011</v>
      </c>
      <c r="L64" s="34">
        <v>266.57214443999999</v>
      </c>
      <c r="M64" s="34">
        <v>266.05936415000002</v>
      </c>
      <c r="N64" s="34">
        <v>269.16530942000003</v>
      </c>
      <c r="O64" s="34">
        <v>275.37844458999973</v>
      </c>
      <c r="P64" s="34">
        <v>299.70906251999975</v>
      </c>
      <c r="R64" s="22">
        <v>6</v>
      </c>
      <c r="S64" s="22">
        <v>2008</v>
      </c>
      <c r="T64" s="10"/>
      <c r="W64" s="10"/>
    </row>
    <row r="65" spans="1:23" ht="30" customHeight="1" x14ac:dyDescent="0.25">
      <c r="B65" s="5" t="s">
        <v>92</v>
      </c>
      <c r="C65" s="25" t="s">
        <v>23</v>
      </c>
      <c r="D65" s="31">
        <v>419.76889030000007</v>
      </c>
      <c r="E65" s="31">
        <v>54.765478979999997</v>
      </c>
      <c r="F65" s="31">
        <v>30.981568070000002</v>
      </c>
      <c r="G65" s="31">
        <v>20.654126190000003</v>
      </c>
      <c r="H65" s="31">
        <v>9.9340863400000003</v>
      </c>
      <c r="I65" s="31">
        <v>15.85461433</v>
      </c>
      <c r="J65" s="31">
        <v>18.970440649999997</v>
      </c>
      <c r="K65" s="31">
        <v>27.468743030000002</v>
      </c>
      <c r="L65" s="31">
        <v>36.254933990000005</v>
      </c>
      <c r="M65" s="31">
        <v>43.31079106</v>
      </c>
      <c r="N65" s="31">
        <v>50.240696010000001</v>
      </c>
      <c r="O65" s="31">
        <v>54.836071580000002</v>
      </c>
      <c r="P65" s="31">
        <v>56.49734007</v>
      </c>
      <c r="R65" s="22">
        <v>7</v>
      </c>
      <c r="S65" s="22">
        <v>2009</v>
      </c>
      <c r="T65" s="10"/>
      <c r="W65" s="10"/>
    </row>
    <row r="66" spans="1:23" ht="30" customHeight="1" x14ac:dyDescent="0.25">
      <c r="B66" s="5" t="s">
        <v>93</v>
      </c>
      <c r="C66" s="25" t="s">
        <v>161</v>
      </c>
      <c r="D66" s="31">
        <v>832.03542823999987</v>
      </c>
      <c r="E66" s="31">
        <v>93.407643829999998</v>
      </c>
      <c r="F66" s="31">
        <v>60.629241880000002</v>
      </c>
      <c r="G66" s="31">
        <v>56.474698689999997</v>
      </c>
      <c r="H66" s="31">
        <v>65.317382850000001</v>
      </c>
      <c r="I66" s="31">
        <v>67.220479369999993</v>
      </c>
      <c r="J66" s="31">
        <v>65.807548819999994</v>
      </c>
      <c r="K66" s="31">
        <v>67.736176330000006</v>
      </c>
      <c r="L66" s="31">
        <v>75.141576279999995</v>
      </c>
      <c r="M66" s="31">
        <v>61.983901020000005</v>
      </c>
      <c r="N66" s="31">
        <v>75.71755057</v>
      </c>
      <c r="O66" s="31">
        <v>81.571943640000001</v>
      </c>
      <c r="P66" s="31">
        <v>61.027284960000003</v>
      </c>
      <c r="R66" s="22">
        <v>8</v>
      </c>
      <c r="S66" s="22">
        <v>2010</v>
      </c>
      <c r="T66" s="10"/>
      <c r="W66" s="10"/>
    </row>
    <row r="67" spans="1:23" ht="30" customHeight="1" x14ac:dyDescent="0.25">
      <c r="B67" s="5" t="s">
        <v>94</v>
      </c>
      <c r="C67" s="26" t="s">
        <v>24</v>
      </c>
      <c r="D67" s="32">
        <v>129.11503412000002</v>
      </c>
      <c r="E67" s="32">
        <v>9.1544608400000005</v>
      </c>
      <c r="F67" s="32">
        <v>6.7870937099999997</v>
      </c>
      <c r="G67" s="32">
        <v>7.1279932300000004</v>
      </c>
      <c r="H67" s="32">
        <v>8.1281217899999998</v>
      </c>
      <c r="I67" s="32">
        <v>10.59063935</v>
      </c>
      <c r="J67" s="32">
        <v>14.832960310000001</v>
      </c>
      <c r="K67" s="32">
        <v>8.6525470799999997</v>
      </c>
      <c r="L67" s="32">
        <v>12.36109139</v>
      </c>
      <c r="M67" s="32">
        <v>16.276565439999999</v>
      </c>
      <c r="N67" s="32">
        <v>12.485519010000001</v>
      </c>
      <c r="O67" s="32">
        <v>9.7717276599999998</v>
      </c>
      <c r="P67" s="32">
        <v>12.946314309999991</v>
      </c>
      <c r="R67" s="22">
        <v>9</v>
      </c>
      <c r="S67" s="22">
        <v>2011</v>
      </c>
      <c r="T67" s="10"/>
      <c r="W67" s="10"/>
    </row>
    <row r="68" spans="1:23" ht="30" customHeight="1" x14ac:dyDescent="0.25">
      <c r="A68" s="6"/>
      <c r="B68" s="5" t="s">
        <v>95</v>
      </c>
      <c r="C68" s="15" t="s">
        <v>25</v>
      </c>
      <c r="D68" s="17">
        <v>6827.5811332800004</v>
      </c>
      <c r="E68" s="16">
        <v>485.42731868999999</v>
      </c>
      <c r="F68" s="16">
        <v>384.37899598000001</v>
      </c>
      <c r="G68" s="16">
        <v>1054.4331161100001</v>
      </c>
      <c r="H68" s="16">
        <v>691.28472789</v>
      </c>
      <c r="I68" s="16">
        <v>350.39092497000024</v>
      </c>
      <c r="J68" s="16">
        <v>370.28704002000029</v>
      </c>
      <c r="K68" s="16">
        <v>825.04387611000016</v>
      </c>
      <c r="L68" s="16">
        <v>398.46573591999999</v>
      </c>
      <c r="M68" s="16">
        <v>393.99819236000002</v>
      </c>
      <c r="N68" s="16">
        <v>1001.1441503299999</v>
      </c>
      <c r="O68" s="16">
        <v>432.46414004999974</v>
      </c>
      <c r="P68" s="16">
        <v>440.26291484999973</v>
      </c>
      <c r="R68" s="22">
        <v>10</v>
      </c>
      <c r="S68" s="22">
        <v>2012</v>
      </c>
      <c r="T68" s="10"/>
      <c r="W68" s="10"/>
    </row>
    <row r="69" spans="1:23" ht="50.25" thickBot="1" x14ac:dyDescent="0.3">
      <c r="B69" s="5" t="s">
        <v>96</v>
      </c>
      <c r="C69" s="27" t="s">
        <v>160</v>
      </c>
      <c r="D69" s="33">
        <v>371.23497470000001</v>
      </c>
      <c r="E69" s="33">
        <v>39.820232840000003</v>
      </c>
      <c r="F69" s="33">
        <v>29.89729496</v>
      </c>
      <c r="G69" s="33">
        <v>26.68282241</v>
      </c>
      <c r="H69" s="33">
        <v>30.676290470000001</v>
      </c>
      <c r="I69" s="33">
        <v>28.22791861</v>
      </c>
      <c r="J69" s="33">
        <v>28.38272461</v>
      </c>
      <c r="K69" s="33">
        <v>37.25082364</v>
      </c>
      <c r="L69" s="33">
        <v>30.956938170000001</v>
      </c>
      <c r="M69" s="33">
        <v>30.345049899999999</v>
      </c>
      <c r="N69" s="33">
        <v>30.216164500000001</v>
      </c>
      <c r="O69" s="33">
        <v>29.910396760000001</v>
      </c>
      <c r="P69" s="33">
        <v>28.868317829999999</v>
      </c>
      <c r="R69" s="22">
        <v>11</v>
      </c>
      <c r="S69" s="22">
        <v>2013</v>
      </c>
      <c r="T69" s="10"/>
      <c r="W69" s="10"/>
    </row>
    <row r="70" spans="1:23" customFormat="1" ht="16.5" thickTop="1" thickBot="1" x14ac:dyDescent="0.3">
      <c r="B70" s="20"/>
    </row>
    <row r="71" spans="1:23" ht="25.5" customHeight="1" thickTop="1" x14ac:dyDescent="0.25">
      <c r="A71" s="6"/>
      <c r="C71" s="7" t="s">
        <v>38</v>
      </c>
      <c r="D71" s="9" t="s">
        <v>12</v>
      </c>
      <c r="E71" s="8" t="s">
        <v>0</v>
      </c>
      <c r="F71" s="8" t="s">
        <v>1</v>
      </c>
      <c r="G71" s="8" t="s">
        <v>2</v>
      </c>
      <c r="H71" s="8" t="s">
        <v>3</v>
      </c>
      <c r="I71" s="8" t="s">
        <v>4</v>
      </c>
      <c r="J71" s="8" t="s">
        <v>5</v>
      </c>
      <c r="K71" s="8" t="s">
        <v>6</v>
      </c>
      <c r="L71" s="8" t="s">
        <v>7</v>
      </c>
      <c r="M71" s="8" t="s">
        <v>8</v>
      </c>
      <c r="N71" s="8" t="s">
        <v>9</v>
      </c>
      <c r="O71" s="8" t="s">
        <v>10</v>
      </c>
      <c r="P71" s="8" t="s">
        <v>11</v>
      </c>
      <c r="R71" s="22">
        <v>2</v>
      </c>
      <c r="S71" s="22">
        <v>2004</v>
      </c>
      <c r="T71" s="10"/>
      <c r="W71" s="10"/>
    </row>
    <row r="72" spans="1:23" ht="30" customHeight="1" x14ac:dyDescent="0.25">
      <c r="A72" s="6"/>
      <c r="B72" s="5" t="s">
        <v>97</v>
      </c>
      <c r="C72" s="11" t="s">
        <v>12</v>
      </c>
      <c r="D72" s="14">
        <v>7743.3987522999987</v>
      </c>
      <c r="E72" s="13">
        <v>592.36585141</v>
      </c>
      <c r="F72" s="13">
        <v>431.59411548999998</v>
      </c>
      <c r="G72" s="13">
        <v>1031.89169356</v>
      </c>
      <c r="H72" s="13">
        <v>840.94046563999996</v>
      </c>
      <c r="I72" s="13">
        <v>398.04089348999997</v>
      </c>
      <c r="J72" s="13">
        <v>426.55817330999975</v>
      </c>
      <c r="K72" s="13">
        <v>962.58379011</v>
      </c>
      <c r="L72" s="13">
        <v>491.45692156000001</v>
      </c>
      <c r="M72" s="13">
        <v>475.13174708000008</v>
      </c>
      <c r="N72" s="13">
        <v>1085.95724008</v>
      </c>
      <c r="O72" s="13">
        <v>476.30759470999999</v>
      </c>
      <c r="P72" s="13">
        <v>530.57026586000006</v>
      </c>
      <c r="R72" s="22">
        <v>3</v>
      </c>
      <c r="S72" s="22">
        <v>2005</v>
      </c>
      <c r="T72" s="10"/>
      <c r="W72" s="10"/>
    </row>
    <row r="73" spans="1:23" ht="30" customHeight="1" x14ac:dyDescent="0.25">
      <c r="B73" s="5" t="s">
        <v>98</v>
      </c>
      <c r="C73" s="24" t="s">
        <v>27</v>
      </c>
      <c r="D73" s="30">
        <v>5727.2596426799992</v>
      </c>
      <c r="E73" s="30">
        <v>374.06297253999998</v>
      </c>
      <c r="F73" s="30">
        <v>275.20108152</v>
      </c>
      <c r="G73" s="30">
        <v>892.50147101999994</v>
      </c>
      <c r="H73" s="30">
        <v>696.68238625999993</v>
      </c>
      <c r="I73" s="30">
        <v>271.53788341999996</v>
      </c>
      <c r="J73" s="30">
        <v>288.96261667999977</v>
      </c>
      <c r="K73" s="30">
        <v>789.98511998000004</v>
      </c>
      <c r="L73" s="30">
        <v>305.61336369000003</v>
      </c>
      <c r="M73" s="30">
        <v>300.39445566000006</v>
      </c>
      <c r="N73" s="30">
        <v>895.77430858000002</v>
      </c>
      <c r="O73" s="30">
        <v>292.25639094000002</v>
      </c>
      <c r="P73" s="30">
        <v>344.28759239000004</v>
      </c>
      <c r="R73" s="22">
        <v>4</v>
      </c>
      <c r="S73" s="22">
        <v>2006</v>
      </c>
      <c r="T73" s="10"/>
      <c r="W73" s="10"/>
    </row>
    <row r="74" spans="1:23" ht="30" customHeight="1" x14ac:dyDescent="0.25">
      <c r="B74" s="5" t="s">
        <v>99</v>
      </c>
      <c r="C74" s="28" t="s">
        <v>158</v>
      </c>
      <c r="D74" s="34">
        <v>2242.8611227000001</v>
      </c>
      <c r="E74" s="34">
        <v>26.615163079999999</v>
      </c>
      <c r="F74" s="34">
        <v>16.253836570000001</v>
      </c>
      <c r="G74" s="34">
        <v>630.94467987999997</v>
      </c>
      <c r="H74" s="34">
        <v>401.32433162000001</v>
      </c>
      <c r="I74" s="34">
        <v>12.68703936</v>
      </c>
      <c r="J74" s="34">
        <v>8.5357429200000006</v>
      </c>
      <c r="K74" s="34">
        <v>497.65661404000002</v>
      </c>
      <c r="L74" s="34">
        <v>12.57490238000001</v>
      </c>
      <c r="M74" s="34">
        <v>9.2226901800000007</v>
      </c>
      <c r="N74" s="34">
        <v>609.42290604999994</v>
      </c>
      <c r="O74" s="34">
        <v>8.8630922900000009</v>
      </c>
      <c r="P74" s="34">
        <v>8.76012433</v>
      </c>
      <c r="R74" s="22">
        <v>5</v>
      </c>
      <c r="S74" s="22">
        <v>2007</v>
      </c>
      <c r="T74" s="10"/>
      <c r="W74" s="10"/>
    </row>
    <row r="75" spans="1:23" ht="30" customHeight="1" x14ac:dyDescent="0.25">
      <c r="B75" s="5" t="s">
        <v>100</v>
      </c>
      <c r="C75" s="28" t="s">
        <v>159</v>
      </c>
      <c r="D75" s="34">
        <v>3484.3985199799995</v>
      </c>
      <c r="E75" s="34">
        <v>347.44780945999997</v>
      </c>
      <c r="F75" s="34">
        <v>258.94724495000003</v>
      </c>
      <c r="G75" s="34">
        <v>261.55679113999997</v>
      </c>
      <c r="H75" s="34">
        <v>295.35805463999998</v>
      </c>
      <c r="I75" s="34">
        <v>258.85084405999999</v>
      </c>
      <c r="J75" s="34">
        <v>280.42687375999975</v>
      </c>
      <c r="K75" s="34">
        <v>292.32850594000001</v>
      </c>
      <c r="L75" s="34">
        <v>293.03846131</v>
      </c>
      <c r="M75" s="34">
        <v>291.17176548000003</v>
      </c>
      <c r="N75" s="34">
        <v>286.35140253000003</v>
      </c>
      <c r="O75" s="34">
        <v>283.39329865000002</v>
      </c>
      <c r="P75" s="34">
        <v>335.52746806000005</v>
      </c>
      <c r="R75" s="22">
        <v>6</v>
      </c>
      <c r="S75" s="22">
        <v>2008</v>
      </c>
      <c r="T75" s="10"/>
      <c r="W75" s="10"/>
    </row>
    <row r="76" spans="1:23" ht="30" customHeight="1" x14ac:dyDescent="0.25">
      <c r="B76" s="5" t="s">
        <v>101</v>
      </c>
      <c r="C76" s="25" t="s">
        <v>23</v>
      </c>
      <c r="D76" s="31">
        <v>533.35906029</v>
      </c>
      <c r="E76" s="31">
        <v>62.723803529999998</v>
      </c>
      <c r="F76" s="31">
        <v>38.587913380000003</v>
      </c>
      <c r="G76" s="31">
        <v>23.853049690000002</v>
      </c>
      <c r="H76" s="31">
        <v>16.535112590000001</v>
      </c>
      <c r="I76" s="31">
        <v>18.118960690000002</v>
      </c>
      <c r="J76" s="31">
        <v>29.29136338</v>
      </c>
      <c r="K76" s="31">
        <v>40.43272133</v>
      </c>
      <c r="L76" s="31">
        <v>47.733507759999995</v>
      </c>
      <c r="M76" s="31">
        <v>52.945851359999999</v>
      </c>
      <c r="N76" s="31">
        <v>66.851240730000001</v>
      </c>
      <c r="O76" s="31">
        <v>66.667750130000002</v>
      </c>
      <c r="P76" s="31">
        <v>69.617785720000001</v>
      </c>
      <c r="R76" s="22">
        <v>7</v>
      </c>
      <c r="S76" s="22">
        <v>2009</v>
      </c>
      <c r="T76" s="10"/>
      <c r="W76" s="10"/>
    </row>
    <row r="77" spans="1:23" ht="30" customHeight="1" x14ac:dyDescent="0.25">
      <c r="B77" s="5" t="s">
        <v>102</v>
      </c>
      <c r="C77" s="25" t="s">
        <v>161</v>
      </c>
      <c r="D77" s="31">
        <v>909.5639850099999</v>
      </c>
      <c r="E77" s="31">
        <v>102.42588065999999</v>
      </c>
      <c r="F77" s="31">
        <v>68.159690609999998</v>
      </c>
      <c r="G77" s="31">
        <v>67.37176070000001</v>
      </c>
      <c r="H77" s="31">
        <v>80.757940219999995</v>
      </c>
      <c r="I77" s="31">
        <v>67.049895270000007</v>
      </c>
      <c r="J77" s="31">
        <v>68.484536819999988</v>
      </c>
      <c r="K77" s="31">
        <v>80.192401669999995</v>
      </c>
      <c r="L77" s="31">
        <v>79.420383209999997</v>
      </c>
      <c r="M77" s="31">
        <v>74.37912145</v>
      </c>
      <c r="N77" s="31">
        <v>71.543225939999999</v>
      </c>
      <c r="O77" s="31">
        <v>74.67534234</v>
      </c>
      <c r="P77" s="31">
        <v>75.103806120000002</v>
      </c>
      <c r="R77" s="22">
        <v>8</v>
      </c>
      <c r="S77" s="22">
        <v>2010</v>
      </c>
      <c r="T77" s="10"/>
      <c r="W77" s="10"/>
    </row>
    <row r="78" spans="1:23" ht="30" customHeight="1" x14ac:dyDescent="0.25">
      <c r="B78" s="5" t="s">
        <v>103</v>
      </c>
      <c r="C78" s="26" t="s">
        <v>24</v>
      </c>
      <c r="D78" s="32">
        <v>186.59277965999996</v>
      </c>
      <c r="E78" s="32">
        <v>11.46208775</v>
      </c>
      <c r="F78" s="32">
        <v>16.263451660000044</v>
      </c>
      <c r="G78" s="32">
        <v>18.685074759999999</v>
      </c>
      <c r="H78" s="32">
        <v>14.556808869999999</v>
      </c>
      <c r="I78" s="32">
        <v>12.5553025</v>
      </c>
      <c r="J78" s="32">
        <v>10.98804013</v>
      </c>
      <c r="K78" s="32">
        <v>13.25708888</v>
      </c>
      <c r="L78" s="32">
        <v>26.319394539999962</v>
      </c>
      <c r="M78" s="32">
        <v>17.085352339999986</v>
      </c>
      <c r="N78" s="32">
        <v>21.343792809999972</v>
      </c>
      <c r="O78" s="32">
        <v>11.90281203</v>
      </c>
      <c r="P78" s="32">
        <v>12.173573390000001</v>
      </c>
      <c r="R78" s="22">
        <v>9</v>
      </c>
      <c r="S78" s="22">
        <v>2011</v>
      </c>
      <c r="T78" s="10"/>
      <c r="W78" s="10"/>
    </row>
    <row r="79" spans="1:23" ht="30" customHeight="1" x14ac:dyDescent="0.25">
      <c r="A79" s="6"/>
      <c r="B79" s="5" t="s">
        <v>104</v>
      </c>
      <c r="C79" s="15" t="s">
        <v>25</v>
      </c>
      <c r="D79" s="17">
        <v>7356.7754676399991</v>
      </c>
      <c r="E79" s="16">
        <v>550.67474447999996</v>
      </c>
      <c r="F79" s="16">
        <v>398.21213717000001</v>
      </c>
      <c r="G79" s="16">
        <v>1002.41135617</v>
      </c>
      <c r="H79" s="16">
        <v>808.53224793999993</v>
      </c>
      <c r="I79" s="16">
        <v>369.26204187999997</v>
      </c>
      <c r="J79" s="16">
        <v>397.72655700999974</v>
      </c>
      <c r="K79" s="16">
        <v>923.86733186000004</v>
      </c>
      <c r="L79" s="16">
        <v>459.08664920000001</v>
      </c>
      <c r="M79" s="16">
        <v>444.80478081000007</v>
      </c>
      <c r="N79" s="16">
        <v>1055.5125680599999</v>
      </c>
      <c r="O79" s="16">
        <v>445.50229544000001</v>
      </c>
      <c r="P79" s="16">
        <v>501.18275762000007</v>
      </c>
      <c r="R79" s="22">
        <v>10</v>
      </c>
      <c r="S79" s="22">
        <v>2012</v>
      </c>
      <c r="T79" s="10"/>
      <c r="W79" s="10"/>
    </row>
    <row r="80" spans="1:23" ht="50.25" thickBot="1" x14ac:dyDescent="0.3">
      <c r="B80" s="5" t="s">
        <v>105</v>
      </c>
      <c r="C80" s="27" t="s">
        <v>160</v>
      </c>
      <c r="D80" s="33">
        <v>386.62328465999997</v>
      </c>
      <c r="E80" s="33">
        <v>41.691106929999997</v>
      </c>
      <c r="F80" s="33">
        <v>33.381978319999995</v>
      </c>
      <c r="G80" s="33">
        <v>29.480337389999999</v>
      </c>
      <c r="H80" s="33">
        <v>32.408217700000002</v>
      </c>
      <c r="I80" s="33">
        <v>28.77885161</v>
      </c>
      <c r="J80" s="33">
        <v>28.8316163</v>
      </c>
      <c r="K80" s="33">
        <v>38.716458250000002</v>
      </c>
      <c r="L80" s="33">
        <v>32.370272360000001</v>
      </c>
      <c r="M80" s="33">
        <v>30.32696627</v>
      </c>
      <c r="N80" s="33">
        <v>30.444672019999999</v>
      </c>
      <c r="O80" s="33">
        <v>30.805299269999999</v>
      </c>
      <c r="P80" s="33">
        <v>29.387508239999999</v>
      </c>
      <c r="R80" s="22">
        <v>11</v>
      </c>
      <c r="S80" s="22">
        <v>2013</v>
      </c>
      <c r="T80" s="10"/>
      <c r="W80" s="10"/>
    </row>
    <row r="81" spans="1:23" customFormat="1" ht="16.5" thickTop="1" thickBot="1" x14ac:dyDescent="0.3">
      <c r="B81" s="20"/>
    </row>
    <row r="82" spans="1:23" ht="25.5" customHeight="1" thickTop="1" x14ac:dyDescent="0.25">
      <c r="A82" s="6"/>
      <c r="C82" s="7" t="s">
        <v>39</v>
      </c>
      <c r="D82" s="9" t="s">
        <v>12</v>
      </c>
      <c r="E82" s="8" t="s">
        <v>0</v>
      </c>
      <c r="F82" s="8" t="s">
        <v>1</v>
      </c>
      <c r="G82" s="8" t="s">
        <v>2</v>
      </c>
      <c r="H82" s="8" t="s">
        <v>3</v>
      </c>
      <c r="I82" s="8" t="s">
        <v>4</v>
      </c>
      <c r="J82" s="8" t="s">
        <v>5</v>
      </c>
      <c r="K82" s="8" t="s">
        <v>6</v>
      </c>
      <c r="L82" s="8" t="s">
        <v>7</v>
      </c>
      <c r="M82" s="8" t="s">
        <v>8</v>
      </c>
      <c r="N82" s="8" t="s">
        <v>9</v>
      </c>
      <c r="O82" s="8" t="s">
        <v>10</v>
      </c>
      <c r="P82" s="8" t="s">
        <v>11</v>
      </c>
      <c r="R82" s="22">
        <v>2</v>
      </c>
      <c r="S82" s="22">
        <v>2004</v>
      </c>
      <c r="T82" s="10"/>
      <c r="W82" s="10"/>
    </row>
    <row r="83" spans="1:23" ht="30" customHeight="1" x14ac:dyDescent="0.25">
      <c r="A83" s="6"/>
      <c r="B83" s="5" t="s">
        <v>106</v>
      </c>
      <c r="C83" s="11" t="s">
        <v>12</v>
      </c>
      <c r="D83" s="14">
        <v>10063.27693984</v>
      </c>
      <c r="E83" s="13">
        <v>696.99443924000002</v>
      </c>
      <c r="F83" s="13">
        <v>496.77632466</v>
      </c>
      <c r="G83" s="13">
        <v>1723.6624359699999</v>
      </c>
      <c r="H83" s="13">
        <v>1079.3717535599999</v>
      </c>
      <c r="I83" s="13">
        <v>499.93640645999994</v>
      </c>
      <c r="J83" s="13">
        <v>568.75787409000009</v>
      </c>
      <c r="K83" s="13">
        <v>1218.0629111600001</v>
      </c>
      <c r="L83" s="13">
        <v>613.44048350000014</v>
      </c>
      <c r="M83" s="13">
        <v>558.42689879</v>
      </c>
      <c r="N83" s="13">
        <v>1371.3633380700001</v>
      </c>
      <c r="O83" s="13">
        <v>592.91189783000004</v>
      </c>
      <c r="P83" s="13">
        <v>643.57217650999996</v>
      </c>
      <c r="R83" s="22">
        <v>3</v>
      </c>
      <c r="S83" s="22">
        <v>2005</v>
      </c>
      <c r="T83" s="10"/>
      <c r="W83" s="10"/>
    </row>
    <row r="84" spans="1:23" ht="30" customHeight="1" x14ac:dyDescent="0.25">
      <c r="B84" s="5" t="s">
        <v>107</v>
      </c>
      <c r="C84" s="24" t="s">
        <v>27</v>
      </c>
      <c r="D84" s="30">
        <v>7547.3166183899993</v>
      </c>
      <c r="E84" s="30">
        <v>416.30250439000002</v>
      </c>
      <c r="F84" s="30">
        <v>307.43459253999998</v>
      </c>
      <c r="G84" s="30">
        <v>1412.89186307</v>
      </c>
      <c r="H84" s="30">
        <v>917.43037617999994</v>
      </c>
      <c r="I84" s="30">
        <v>348.86304913999999</v>
      </c>
      <c r="J84" s="30">
        <v>389.42090412000005</v>
      </c>
      <c r="K84" s="30">
        <v>1030.7886828400001</v>
      </c>
      <c r="L84" s="30">
        <v>387.48098253000001</v>
      </c>
      <c r="M84" s="30">
        <v>366.24682842000004</v>
      </c>
      <c r="N84" s="30">
        <v>1162.342437</v>
      </c>
      <c r="O84" s="30">
        <v>376.87047631000002</v>
      </c>
      <c r="P84" s="30">
        <v>431.24392184999999</v>
      </c>
      <c r="R84" s="22">
        <v>4</v>
      </c>
      <c r="S84" s="22">
        <v>2006</v>
      </c>
      <c r="T84" s="10"/>
      <c r="W84" s="10"/>
    </row>
    <row r="85" spans="1:23" ht="30" customHeight="1" x14ac:dyDescent="0.25">
      <c r="B85" s="5" t="s">
        <v>108</v>
      </c>
      <c r="C85" s="28" t="s">
        <v>158</v>
      </c>
      <c r="D85" s="34">
        <v>3291.0083817999998</v>
      </c>
      <c r="E85" s="34">
        <v>36.978050510000003</v>
      </c>
      <c r="F85" s="34">
        <v>12.63797063</v>
      </c>
      <c r="G85" s="34">
        <v>1078.2605885</v>
      </c>
      <c r="H85" s="34">
        <v>555.87706156000002</v>
      </c>
      <c r="I85" s="34">
        <v>17.988735689999999</v>
      </c>
      <c r="J85" s="34">
        <v>25.815585680000002</v>
      </c>
      <c r="K85" s="34">
        <v>688.46586572000001</v>
      </c>
      <c r="L85" s="34">
        <v>39.33538145</v>
      </c>
      <c r="M85" s="34">
        <v>5.5241743699999999</v>
      </c>
      <c r="N85" s="34">
        <v>801.41771537</v>
      </c>
      <c r="O85" s="34">
        <v>16.146748219999999</v>
      </c>
      <c r="P85" s="34">
        <v>12.560504099999999</v>
      </c>
      <c r="R85" s="22">
        <v>5</v>
      </c>
      <c r="S85" s="22">
        <v>2007</v>
      </c>
      <c r="T85" s="10"/>
      <c r="W85" s="10"/>
    </row>
    <row r="86" spans="1:23" ht="30" customHeight="1" x14ac:dyDescent="0.25">
      <c r="B86" s="5" t="s">
        <v>109</v>
      </c>
      <c r="C86" s="28" t="s">
        <v>159</v>
      </c>
      <c r="D86" s="34">
        <v>4256.30823659</v>
      </c>
      <c r="E86" s="34">
        <v>379.32445388000002</v>
      </c>
      <c r="F86" s="34">
        <v>294.79662191</v>
      </c>
      <c r="G86" s="34">
        <v>334.63127457000002</v>
      </c>
      <c r="H86" s="34">
        <v>361.55331461999998</v>
      </c>
      <c r="I86" s="34">
        <v>330.87431344999999</v>
      </c>
      <c r="J86" s="34">
        <v>363.60531844000002</v>
      </c>
      <c r="K86" s="34">
        <v>342.32281712000002</v>
      </c>
      <c r="L86" s="34">
        <v>348.14560108000001</v>
      </c>
      <c r="M86" s="34">
        <v>360.72265405000002</v>
      </c>
      <c r="N86" s="34">
        <v>360.92472163000002</v>
      </c>
      <c r="O86" s="34">
        <v>360.72372809000001</v>
      </c>
      <c r="P86" s="34">
        <v>418.68341774999999</v>
      </c>
      <c r="R86" s="22">
        <v>6</v>
      </c>
      <c r="S86" s="22">
        <v>2008</v>
      </c>
      <c r="T86" s="10"/>
      <c r="W86" s="10"/>
    </row>
    <row r="87" spans="1:23" ht="30" customHeight="1" x14ac:dyDescent="0.25">
      <c r="B87" s="5" t="s">
        <v>110</v>
      </c>
      <c r="C87" s="25" t="s">
        <v>23</v>
      </c>
      <c r="D87" s="31">
        <v>679.78997364999998</v>
      </c>
      <c r="E87" s="31">
        <v>78.212372700000003</v>
      </c>
      <c r="F87" s="31">
        <v>49.722181050000003</v>
      </c>
      <c r="G87" s="31">
        <v>41.730978280000002</v>
      </c>
      <c r="H87" s="31">
        <v>18.064543319999999</v>
      </c>
      <c r="I87" s="31">
        <v>27.023336799999999</v>
      </c>
      <c r="J87" s="31">
        <v>35.75396276</v>
      </c>
      <c r="K87" s="31">
        <v>54.550653070000003</v>
      </c>
      <c r="L87" s="31">
        <v>62.355033710000001</v>
      </c>
      <c r="M87" s="31">
        <v>66.518261550000005</v>
      </c>
      <c r="N87" s="31">
        <v>82.281771640000002</v>
      </c>
      <c r="O87" s="31">
        <v>83.112927979999995</v>
      </c>
      <c r="P87" s="31">
        <v>80.463950789999998</v>
      </c>
      <c r="R87" s="22">
        <v>7</v>
      </c>
      <c r="S87" s="22">
        <v>2009</v>
      </c>
      <c r="T87" s="10"/>
      <c r="W87" s="10"/>
    </row>
    <row r="88" spans="1:23" ht="30" customHeight="1" x14ac:dyDescent="0.25">
      <c r="B88" s="5" t="s">
        <v>111</v>
      </c>
      <c r="C88" s="25" t="s">
        <v>161</v>
      </c>
      <c r="D88" s="31">
        <v>1095.2801991599999</v>
      </c>
      <c r="E88" s="31">
        <v>148.43833265999999</v>
      </c>
      <c r="F88" s="31">
        <v>91.096219500000004</v>
      </c>
      <c r="G88" s="31">
        <v>80.330427189999995</v>
      </c>
      <c r="H88" s="31">
        <v>92.223700129999997</v>
      </c>
      <c r="I88" s="31">
        <v>78.435448620000003</v>
      </c>
      <c r="J88" s="31">
        <v>78.929548580000002</v>
      </c>
      <c r="K88" s="31">
        <v>83.86552623</v>
      </c>
      <c r="L88" s="31">
        <v>90.302758440000005</v>
      </c>
      <c r="M88" s="31">
        <v>85.273420189999996</v>
      </c>
      <c r="N88" s="31">
        <v>88.272403060000002</v>
      </c>
      <c r="O88" s="31">
        <v>88.83330325</v>
      </c>
      <c r="P88" s="31">
        <v>89.279111310000005</v>
      </c>
      <c r="R88" s="22">
        <v>8</v>
      </c>
      <c r="S88" s="22">
        <v>2010</v>
      </c>
      <c r="T88" s="10"/>
      <c r="W88" s="10"/>
    </row>
    <row r="89" spans="1:23" ht="30" customHeight="1" x14ac:dyDescent="0.25">
      <c r="B89" s="5" t="s">
        <v>112</v>
      </c>
      <c r="C89" s="26" t="s">
        <v>24</v>
      </c>
      <c r="D89" s="32">
        <v>337.31652286000013</v>
      </c>
      <c r="E89" s="32">
        <v>12.2451741</v>
      </c>
      <c r="F89" s="32">
        <v>14.312181560000001</v>
      </c>
      <c r="G89" s="32">
        <v>159.22421507999999</v>
      </c>
      <c r="H89" s="32">
        <v>18.03737594</v>
      </c>
      <c r="I89" s="32">
        <v>14.71611444</v>
      </c>
      <c r="J89" s="32">
        <v>34.482826969999998</v>
      </c>
      <c r="K89" s="32">
        <v>8.4822619199999991</v>
      </c>
      <c r="L89" s="32">
        <v>39.008399519999998</v>
      </c>
      <c r="M89" s="32">
        <v>7.1901299500000002</v>
      </c>
      <c r="N89" s="32">
        <v>6.5999122200000002</v>
      </c>
      <c r="O89" s="32">
        <v>12.72527165</v>
      </c>
      <c r="P89" s="32">
        <v>10.29265951</v>
      </c>
      <c r="R89" s="22">
        <v>9</v>
      </c>
      <c r="S89" s="22">
        <v>2011</v>
      </c>
      <c r="T89" s="10"/>
      <c r="W89" s="10"/>
    </row>
    <row r="90" spans="1:23" ht="30" customHeight="1" x14ac:dyDescent="0.25">
      <c r="A90" s="6"/>
      <c r="B90" s="5" t="s">
        <v>113</v>
      </c>
      <c r="C90" s="15" t="s">
        <v>25</v>
      </c>
      <c r="D90" s="17">
        <v>9659.7033140599997</v>
      </c>
      <c r="E90" s="16">
        <v>655.19838385000003</v>
      </c>
      <c r="F90" s="16">
        <v>462.56517465000002</v>
      </c>
      <c r="G90" s="16">
        <v>1694.17748362</v>
      </c>
      <c r="H90" s="16">
        <v>1045.7559955699999</v>
      </c>
      <c r="I90" s="16">
        <v>469.03794899999997</v>
      </c>
      <c r="J90" s="16">
        <v>538.58724243000006</v>
      </c>
      <c r="K90" s="16">
        <v>1177.6871240600001</v>
      </c>
      <c r="L90" s="16">
        <v>579.14717420000011</v>
      </c>
      <c r="M90" s="16">
        <v>525.22864011000001</v>
      </c>
      <c r="N90" s="16">
        <v>1339.4965239200001</v>
      </c>
      <c r="O90" s="16">
        <v>561.54197919000001</v>
      </c>
      <c r="P90" s="16">
        <v>611.27964345999999</v>
      </c>
      <c r="R90" s="22">
        <v>10</v>
      </c>
      <c r="S90" s="22">
        <v>2012</v>
      </c>
      <c r="T90" s="10"/>
      <c r="W90" s="10"/>
    </row>
    <row r="91" spans="1:23" ht="50.25" thickBot="1" x14ac:dyDescent="0.3">
      <c r="B91" s="5" t="s">
        <v>114</v>
      </c>
      <c r="C91" s="27" t="s">
        <v>160</v>
      </c>
      <c r="D91" s="33">
        <v>403.57362577999993</v>
      </c>
      <c r="E91" s="33">
        <v>41.796055389999999</v>
      </c>
      <c r="F91" s="33">
        <v>34.211150009999997</v>
      </c>
      <c r="G91" s="33">
        <v>29.48495235</v>
      </c>
      <c r="H91" s="33">
        <v>33.615757989999999</v>
      </c>
      <c r="I91" s="33">
        <v>30.898457459999999</v>
      </c>
      <c r="J91" s="33">
        <v>30.170631660000002</v>
      </c>
      <c r="K91" s="33">
        <v>40.375787099999997</v>
      </c>
      <c r="L91" s="33">
        <v>34.293309299999997</v>
      </c>
      <c r="M91" s="33">
        <v>33.198258680000002</v>
      </c>
      <c r="N91" s="33">
        <v>31.86681415</v>
      </c>
      <c r="O91" s="33">
        <v>31.369918640000002</v>
      </c>
      <c r="P91" s="33">
        <v>32.292533050000003</v>
      </c>
      <c r="R91" s="22">
        <v>11</v>
      </c>
      <c r="S91" s="22">
        <v>2013</v>
      </c>
      <c r="T91" s="10"/>
      <c r="W91" s="10"/>
    </row>
    <row r="92" spans="1:23" customFormat="1" ht="16.5" thickTop="1" thickBot="1" x14ac:dyDescent="0.3">
      <c r="B92" s="20"/>
    </row>
    <row r="93" spans="1:23" ht="25.5" customHeight="1" thickTop="1" x14ac:dyDescent="0.25">
      <c r="A93" s="6"/>
      <c r="C93" s="7" t="s">
        <v>40</v>
      </c>
      <c r="D93" s="9" t="s">
        <v>12</v>
      </c>
      <c r="E93" s="8" t="s">
        <v>0</v>
      </c>
      <c r="F93" s="8" t="s">
        <v>1</v>
      </c>
      <c r="G93" s="8" t="s">
        <v>2</v>
      </c>
      <c r="H93" s="8" t="s">
        <v>3</v>
      </c>
      <c r="I93" s="8" t="s">
        <v>4</v>
      </c>
      <c r="J93" s="8" t="s">
        <v>5</v>
      </c>
      <c r="K93" s="8" t="s">
        <v>6</v>
      </c>
      <c r="L93" s="8" t="s">
        <v>7</v>
      </c>
      <c r="M93" s="8" t="s">
        <v>8</v>
      </c>
      <c r="N93" s="8" t="s">
        <v>9</v>
      </c>
      <c r="O93" s="8" t="s">
        <v>10</v>
      </c>
      <c r="P93" s="8" t="s">
        <v>11</v>
      </c>
      <c r="R93" s="22">
        <v>2</v>
      </c>
      <c r="S93" s="22">
        <v>2004</v>
      </c>
      <c r="T93" s="10"/>
      <c r="W93" s="10"/>
    </row>
    <row r="94" spans="1:23" ht="30" customHeight="1" x14ac:dyDescent="0.25">
      <c r="A94" s="6"/>
      <c r="B94" s="5" t="s">
        <v>115</v>
      </c>
      <c r="C94" s="11" t="s">
        <v>12</v>
      </c>
      <c r="D94" s="14">
        <v>10595.321788569998</v>
      </c>
      <c r="E94" s="13">
        <v>847.45968942999991</v>
      </c>
      <c r="F94" s="13">
        <v>541.76039211000011</v>
      </c>
      <c r="G94" s="13">
        <v>1521.2511132100001</v>
      </c>
      <c r="H94" s="13">
        <v>1123.8312491400002</v>
      </c>
      <c r="I94" s="13">
        <v>553.30797271000006</v>
      </c>
      <c r="J94" s="13">
        <v>583.05081843999994</v>
      </c>
      <c r="K94" s="13">
        <v>1345.38305696</v>
      </c>
      <c r="L94" s="13">
        <v>605.82226020999997</v>
      </c>
      <c r="M94" s="13">
        <v>627.13845390999995</v>
      </c>
      <c r="N94" s="13">
        <v>1451.22336722</v>
      </c>
      <c r="O94" s="13">
        <v>699.75117169999999</v>
      </c>
      <c r="P94" s="13">
        <v>695.34224353000002</v>
      </c>
      <c r="R94" s="22">
        <v>3</v>
      </c>
      <c r="S94" s="22">
        <v>2005</v>
      </c>
      <c r="T94" s="10"/>
      <c r="W94" s="10"/>
    </row>
    <row r="95" spans="1:23" ht="30" customHeight="1" x14ac:dyDescent="0.25">
      <c r="B95" s="5" t="s">
        <v>116</v>
      </c>
      <c r="C95" s="24" t="s">
        <v>27</v>
      </c>
      <c r="D95" s="30">
        <v>7937.8200787499991</v>
      </c>
      <c r="E95" s="30">
        <v>527.98539045999996</v>
      </c>
      <c r="F95" s="30">
        <v>346.08179225000003</v>
      </c>
      <c r="G95" s="30">
        <v>1332.19137118</v>
      </c>
      <c r="H95" s="30">
        <v>950.02077710000003</v>
      </c>
      <c r="I95" s="30">
        <v>387.84715602</v>
      </c>
      <c r="J95" s="30">
        <v>396.41089807999998</v>
      </c>
      <c r="K95" s="30">
        <v>1122.17414003</v>
      </c>
      <c r="L95" s="30">
        <v>378.70743333000001</v>
      </c>
      <c r="M95" s="30">
        <v>380.28408661000003</v>
      </c>
      <c r="N95" s="30">
        <v>1209.18024571</v>
      </c>
      <c r="O95" s="30">
        <v>456.45095966999997</v>
      </c>
      <c r="P95" s="30">
        <v>450.48582830999999</v>
      </c>
      <c r="R95" s="22">
        <v>4</v>
      </c>
      <c r="S95" s="22">
        <v>2006</v>
      </c>
      <c r="T95" s="10"/>
      <c r="W95" s="10"/>
    </row>
    <row r="96" spans="1:23" ht="30" customHeight="1" x14ac:dyDescent="0.25">
      <c r="B96" s="5" t="s">
        <v>117</v>
      </c>
      <c r="C96" s="28" t="s">
        <v>158</v>
      </c>
      <c r="D96" s="34">
        <v>3310.7145563999993</v>
      </c>
      <c r="E96" s="34">
        <v>40.108796640000001</v>
      </c>
      <c r="F96" s="34">
        <v>14.67649218</v>
      </c>
      <c r="G96" s="34">
        <v>993.56433038</v>
      </c>
      <c r="H96" s="34">
        <v>571.80143399999997</v>
      </c>
      <c r="I96" s="34">
        <v>15.84550846</v>
      </c>
      <c r="J96" s="34">
        <v>8.2064290599999996</v>
      </c>
      <c r="K96" s="34">
        <v>745.43532801000003</v>
      </c>
      <c r="L96" s="34">
        <v>13.69476577</v>
      </c>
      <c r="M96" s="34">
        <v>9.2881457699999999</v>
      </c>
      <c r="N96" s="34">
        <v>836.68975135000005</v>
      </c>
      <c r="O96" s="34">
        <v>55.221931990000002</v>
      </c>
      <c r="P96" s="34">
        <v>6.1816427899999997</v>
      </c>
      <c r="R96" s="22">
        <v>5</v>
      </c>
      <c r="S96" s="22">
        <v>2007</v>
      </c>
      <c r="T96" s="10"/>
      <c r="W96" s="10"/>
    </row>
    <row r="97" spans="1:23" ht="30" customHeight="1" x14ac:dyDescent="0.25">
      <c r="B97" s="5" t="s">
        <v>118</v>
      </c>
      <c r="C97" s="28" t="s">
        <v>159</v>
      </c>
      <c r="D97" s="34">
        <v>4627.1055223499998</v>
      </c>
      <c r="E97" s="34">
        <v>487.87659381999998</v>
      </c>
      <c r="F97" s="34">
        <v>331.40530007000001</v>
      </c>
      <c r="G97" s="34">
        <v>338.62704079999997</v>
      </c>
      <c r="H97" s="34">
        <v>378.2193431</v>
      </c>
      <c r="I97" s="34">
        <v>372.00164755999998</v>
      </c>
      <c r="J97" s="34">
        <v>388.20446901999998</v>
      </c>
      <c r="K97" s="34">
        <v>376.73881202000001</v>
      </c>
      <c r="L97" s="34">
        <v>365.01266756000001</v>
      </c>
      <c r="M97" s="34">
        <v>370.99594084</v>
      </c>
      <c r="N97" s="34">
        <v>372.49049436000001</v>
      </c>
      <c r="O97" s="34">
        <v>401.22902768</v>
      </c>
      <c r="P97" s="34">
        <v>444.30418551999998</v>
      </c>
      <c r="R97" s="22">
        <v>6</v>
      </c>
      <c r="S97" s="22">
        <v>2008</v>
      </c>
      <c r="T97" s="10"/>
      <c r="W97" s="10"/>
    </row>
    <row r="98" spans="1:23" ht="30" customHeight="1" x14ac:dyDescent="0.25">
      <c r="B98" s="5" t="s">
        <v>119</v>
      </c>
      <c r="C98" s="25" t="s">
        <v>23</v>
      </c>
      <c r="D98" s="31">
        <v>813.69106937000004</v>
      </c>
      <c r="E98" s="31">
        <v>90.586917339999999</v>
      </c>
      <c r="F98" s="31">
        <v>57.6686178</v>
      </c>
      <c r="G98" s="31">
        <v>45.366434929999997</v>
      </c>
      <c r="H98" s="31">
        <v>21.793822260000002</v>
      </c>
      <c r="I98" s="31">
        <v>30.10540744</v>
      </c>
      <c r="J98" s="31">
        <v>51.125282119999994</v>
      </c>
      <c r="K98" s="31">
        <v>72.985109800000004</v>
      </c>
      <c r="L98" s="31">
        <v>75.569161180000009</v>
      </c>
      <c r="M98" s="31">
        <v>83.342520329999999</v>
      </c>
      <c r="N98" s="31">
        <v>89.092219409999998</v>
      </c>
      <c r="O98" s="31">
        <v>98.196010150000006</v>
      </c>
      <c r="P98" s="31">
        <v>97.859566610000002</v>
      </c>
      <c r="R98" s="22">
        <v>7</v>
      </c>
      <c r="S98" s="22">
        <v>2009</v>
      </c>
      <c r="T98" s="10"/>
      <c r="W98" s="10"/>
    </row>
    <row r="99" spans="1:23" ht="30" customHeight="1" x14ac:dyDescent="0.25">
      <c r="B99" s="5" t="s">
        <v>120</v>
      </c>
      <c r="C99" s="25" t="s">
        <v>161</v>
      </c>
      <c r="D99" s="31">
        <v>1203.0568733799998</v>
      </c>
      <c r="E99" s="31">
        <v>157.76712466000001</v>
      </c>
      <c r="F99" s="31">
        <v>82.09006909</v>
      </c>
      <c r="G99" s="31">
        <v>90.375671229999995</v>
      </c>
      <c r="H99" s="31">
        <v>103.64745568000001</v>
      </c>
      <c r="I99" s="31">
        <v>88.642543169999996</v>
      </c>
      <c r="J99" s="31">
        <v>91.658538620000002</v>
      </c>
      <c r="K99" s="31">
        <v>94.906681689999999</v>
      </c>
      <c r="L99" s="31">
        <v>101.73772768000001</v>
      </c>
      <c r="M99" s="31">
        <v>100.99967194</v>
      </c>
      <c r="N99" s="31">
        <v>99.248320359999994</v>
      </c>
      <c r="O99" s="31">
        <v>95.520662619999996</v>
      </c>
      <c r="P99" s="31">
        <v>96.462406639999998</v>
      </c>
      <c r="R99" s="22">
        <v>8</v>
      </c>
      <c r="S99" s="22">
        <v>2010</v>
      </c>
      <c r="T99" s="10"/>
      <c r="W99" s="10"/>
    </row>
    <row r="100" spans="1:23" ht="30" customHeight="1" x14ac:dyDescent="0.25">
      <c r="B100" s="5" t="s">
        <v>121</v>
      </c>
      <c r="C100" s="26" t="s">
        <v>24</v>
      </c>
      <c r="D100" s="32">
        <v>177.40032412000002</v>
      </c>
      <c r="E100" s="32">
        <v>24.619941969999999</v>
      </c>
      <c r="F100" s="32">
        <v>17.908258650000001</v>
      </c>
      <c r="G100" s="32">
        <v>18.606845140000001</v>
      </c>
      <c r="H100" s="32">
        <v>10.94333106</v>
      </c>
      <c r="I100" s="32">
        <v>11.43951068</v>
      </c>
      <c r="J100" s="32">
        <v>8.6454555899999992</v>
      </c>
      <c r="K100" s="32">
        <v>10.526028630000001</v>
      </c>
      <c r="L100" s="32">
        <v>11.490394950000001</v>
      </c>
      <c r="M100" s="32">
        <v>24.84449223</v>
      </c>
      <c r="N100" s="32">
        <v>15.85486788</v>
      </c>
      <c r="O100" s="32">
        <v>10.06092512</v>
      </c>
      <c r="P100" s="32">
        <v>12.46027222</v>
      </c>
      <c r="R100" s="22">
        <v>9</v>
      </c>
      <c r="S100" s="22">
        <v>2011</v>
      </c>
      <c r="T100" s="10"/>
      <c r="W100" s="10"/>
    </row>
    <row r="101" spans="1:23" ht="30" customHeight="1" x14ac:dyDescent="0.25">
      <c r="A101" s="6"/>
      <c r="B101" s="5" t="s">
        <v>122</v>
      </c>
      <c r="C101" s="15" t="s">
        <v>25</v>
      </c>
      <c r="D101" s="17">
        <v>10131.968345619998</v>
      </c>
      <c r="E101" s="16">
        <v>800.95937442999991</v>
      </c>
      <c r="F101" s="16">
        <v>503.74873779000006</v>
      </c>
      <c r="G101" s="16">
        <v>1486.54032248</v>
      </c>
      <c r="H101" s="16">
        <v>1086.4053861000002</v>
      </c>
      <c r="I101" s="16">
        <v>518.03461731000004</v>
      </c>
      <c r="J101" s="16">
        <v>547.84017440999992</v>
      </c>
      <c r="K101" s="16">
        <v>1300.59196015</v>
      </c>
      <c r="L101" s="16">
        <v>567.50471714000003</v>
      </c>
      <c r="M101" s="16">
        <v>589.47077110999999</v>
      </c>
      <c r="N101" s="16">
        <v>1413.3756533600001</v>
      </c>
      <c r="O101" s="16">
        <v>660.22855756000001</v>
      </c>
      <c r="P101" s="16">
        <v>657.26807378000001</v>
      </c>
      <c r="R101" s="22">
        <v>10</v>
      </c>
      <c r="S101" s="22">
        <v>2012</v>
      </c>
      <c r="T101" s="10"/>
      <c r="W101" s="10"/>
    </row>
    <row r="102" spans="1:23" ht="50.25" thickBot="1" x14ac:dyDescent="0.3">
      <c r="B102" s="5" t="s">
        <v>123</v>
      </c>
      <c r="C102" s="27" t="s">
        <v>160</v>
      </c>
      <c r="D102" s="33">
        <v>463.35344295000004</v>
      </c>
      <c r="E102" s="33">
        <v>46.500315000000001</v>
      </c>
      <c r="F102" s="33">
        <v>38.011654319999998</v>
      </c>
      <c r="G102" s="33">
        <v>34.710790729999999</v>
      </c>
      <c r="H102" s="33">
        <v>37.425863040000003</v>
      </c>
      <c r="I102" s="33">
        <v>35.2733554</v>
      </c>
      <c r="J102" s="33">
        <v>35.210644029999997</v>
      </c>
      <c r="K102" s="33">
        <v>44.791096809999999</v>
      </c>
      <c r="L102" s="33">
        <v>38.317543069999999</v>
      </c>
      <c r="M102" s="33">
        <v>37.667682800000001</v>
      </c>
      <c r="N102" s="33">
        <v>37.847713859999999</v>
      </c>
      <c r="O102" s="33">
        <v>39.522614140000002</v>
      </c>
      <c r="P102" s="33">
        <v>38.074169750000003</v>
      </c>
      <c r="R102" s="22">
        <v>11</v>
      </c>
      <c r="S102" s="22">
        <v>2013</v>
      </c>
      <c r="T102" s="10"/>
      <c r="W102" s="10"/>
    </row>
    <row r="103" spans="1:23" customFormat="1" ht="16.5" thickTop="1" thickBot="1" x14ac:dyDescent="0.3">
      <c r="B103" s="20"/>
    </row>
    <row r="104" spans="1:23" ht="25.5" customHeight="1" thickTop="1" x14ac:dyDescent="0.25">
      <c r="A104" s="6"/>
      <c r="C104" s="7" t="s">
        <v>41</v>
      </c>
      <c r="D104" s="9" t="s">
        <v>12</v>
      </c>
      <c r="E104" s="8" t="s">
        <v>0</v>
      </c>
      <c r="F104" s="8" t="s">
        <v>1</v>
      </c>
      <c r="G104" s="8" t="s">
        <v>2</v>
      </c>
      <c r="H104" s="8" t="s">
        <v>3</v>
      </c>
      <c r="I104" s="8" t="s">
        <v>4</v>
      </c>
      <c r="J104" s="8" t="s">
        <v>5</v>
      </c>
      <c r="K104" s="8" t="s">
        <v>6</v>
      </c>
      <c r="L104" s="8" t="s">
        <v>7</v>
      </c>
      <c r="M104" s="8" t="s">
        <v>8</v>
      </c>
      <c r="N104" s="8" t="s">
        <v>9</v>
      </c>
      <c r="O104" s="8" t="s">
        <v>10</v>
      </c>
      <c r="P104" s="8" t="s">
        <v>11</v>
      </c>
      <c r="R104" s="22">
        <v>2</v>
      </c>
      <c r="S104" s="22">
        <v>2004</v>
      </c>
      <c r="T104" s="10"/>
      <c r="W104" s="10"/>
    </row>
    <row r="105" spans="1:23" ht="30" customHeight="1" x14ac:dyDescent="0.25">
      <c r="A105" s="6"/>
      <c r="B105" s="5" t="s">
        <v>124</v>
      </c>
      <c r="C105" s="11" t="s">
        <v>12</v>
      </c>
      <c r="D105" s="14">
        <v>12775.350123100001</v>
      </c>
      <c r="E105" s="13">
        <v>983.72680514000001</v>
      </c>
      <c r="F105" s="13">
        <v>699.66243035000002</v>
      </c>
      <c r="G105" s="13">
        <v>1771.2259218099998</v>
      </c>
      <c r="H105" s="13">
        <v>1494.6037868000003</v>
      </c>
      <c r="I105" s="13">
        <v>762.79689522000001</v>
      </c>
      <c r="J105" s="13">
        <v>701.38860596999996</v>
      </c>
      <c r="K105" s="13">
        <v>1655.2767843400002</v>
      </c>
      <c r="L105" s="13">
        <v>769.74993256000005</v>
      </c>
      <c r="M105" s="13">
        <v>736.40848950999998</v>
      </c>
      <c r="N105" s="13">
        <v>1697.3269676299999</v>
      </c>
      <c r="O105" s="13">
        <v>745.87570190000008</v>
      </c>
      <c r="P105" s="13">
        <v>757.30780186999993</v>
      </c>
      <c r="R105" s="22">
        <v>3</v>
      </c>
      <c r="S105" s="22">
        <v>2005</v>
      </c>
      <c r="T105" s="10"/>
      <c r="W105" s="10"/>
    </row>
    <row r="106" spans="1:23" ht="30" customHeight="1" x14ac:dyDescent="0.25">
      <c r="B106" s="5" t="s">
        <v>125</v>
      </c>
      <c r="C106" s="24" t="s">
        <v>27</v>
      </c>
      <c r="D106" s="30">
        <v>9504.1944655799998</v>
      </c>
      <c r="E106" s="30">
        <v>619.38472797999998</v>
      </c>
      <c r="F106" s="30">
        <v>477.24293002000002</v>
      </c>
      <c r="G106" s="30">
        <v>1548.32210642</v>
      </c>
      <c r="H106" s="30">
        <v>1139.2899943500001</v>
      </c>
      <c r="I106" s="30">
        <v>524.51704975999996</v>
      </c>
      <c r="J106" s="30">
        <v>485.18748856000002</v>
      </c>
      <c r="K106" s="30">
        <v>1385.8346520600001</v>
      </c>
      <c r="L106" s="30">
        <v>463.76671433000001</v>
      </c>
      <c r="M106" s="30">
        <v>447.39694528999996</v>
      </c>
      <c r="N106" s="30">
        <v>1459.8026824799999</v>
      </c>
      <c r="O106" s="30">
        <v>465.31786046000002</v>
      </c>
      <c r="P106" s="30">
        <v>488.13131386999999</v>
      </c>
      <c r="R106" s="22">
        <v>4</v>
      </c>
      <c r="S106" s="22">
        <v>2006</v>
      </c>
      <c r="T106" s="10"/>
      <c r="W106" s="10"/>
    </row>
    <row r="107" spans="1:23" ht="30" customHeight="1" x14ac:dyDescent="0.25">
      <c r="B107" s="5" t="s">
        <v>126</v>
      </c>
      <c r="C107" s="28" t="s">
        <v>158</v>
      </c>
      <c r="D107" s="34">
        <v>3902.4327102100001</v>
      </c>
      <c r="E107" s="34">
        <v>52.950735979999997</v>
      </c>
      <c r="F107" s="34">
        <v>8.6902393599999996</v>
      </c>
      <c r="G107" s="34">
        <v>1089.5201314399999</v>
      </c>
      <c r="H107" s="34">
        <v>674.04156718000002</v>
      </c>
      <c r="I107" s="34">
        <v>26.36707801</v>
      </c>
      <c r="J107" s="34">
        <v>14.13454149</v>
      </c>
      <c r="K107" s="34">
        <v>941.47796742000003</v>
      </c>
      <c r="L107" s="34">
        <v>19.223376600000002</v>
      </c>
      <c r="M107" s="34">
        <v>23.00700234</v>
      </c>
      <c r="N107" s="34">
        <v>1028.2051448</v>
      </c>
      <c r="O107" s="34">
        <v>14.21450596</v>
      </c>
      <c r="P107" s="34">
        <v>10.600419629999999</v>
      </c>
      <c r="R107" s="22">
        <v>5</v>
      </c>
      <c r="S107" s="22">
        <v>2007</v>
      </c>
      <c r="T107" s="10"/>
      <c r="W107" s="10"/>
    </row>
    <row r="108" spans="1:23" ht="30" customHeight="1" x14ac:dyDescent="0.25">
      <c r="B108" s="5" t="s">
        <v>127</v>
      </c>
      <c r="C108" s="28" t="s">
        <v>159</v>
      </c>
      <c r="D108" s="34">
        <v>5601.7617553699993</v>
      </c>
      <c r="E108" s="34">
        <v>566.43399199999999</v>
      </c>
      <c r="F108" s="34">
        <v>468.55269066</v>
      </c>
      <c r="G108" s="34">
        <v>458.80197498000001</v>
      </c>
      <c r="H108" s="34">
        <v>465.24842717000001</v>
      </c>
      <c r="I108" s="34">
        <v>498.14997175000002</v>
      </c>
      <c r="J108" s="34">
        <v>471.05294707000002</v>
      </c>
      <c r="K108" s="34">
        <v>444.35668464000003</v>
      </c>
      <c r="L108" s="34">
        <v>444.54333773000002</v>
      </c>
      <c r="M108" s="34">
        <v>424.38994294999998</v>
      </c>
      <c r="N108" s="34">
        <v>431.59753768000002</v>
      </c>
      <c r="O108" s="34">
        <v>451.10335450000002</v>
      </c>
      <c r="P108" s="34">
        <v>477.53089424000001</v>
      </c>
      <c r="R108" s="22">
        <v>6</v>
      </c>
      <c r="S108" s="22">
        <v>2008</v>
      </c>
      <c r="T108" s="10"/>
      <c r="W108" s="10"/>
    </row>
    <row r="109" spans="1:23" ht="30" customHeight="1" x14ac:dyDescent="0.25">
      <c r="B109" s="5" t="s">
        <v>128</v>
      </c>
      <c r="C109" s="25" t="s">
        <v>23</v>
      </c>
      <c r="D109" s="31">
        <v>537.70647239000004</v>
      </c>
      <c r="E109" s="31">
        <v>108.3130051</v>
      </c>
      <c r="F109" s="31">
        <v>48.101492569999998</v>
      </c>
      <c r="G109" s="31">
        <v>69.708077919999994</v>
      </c>
      <c r="H109" s="31">
        <v>22.475242269999999</v>
      </c>
      <c r="I109" s="31">
        <v>14.518285929999999</v>
      </c>
      <c r="J109" s="31">
        <v>18.88769379</v>
      </c>
      <c r="K109" s="31">
        <v>24.085870809999999</v>
      </c>
      <c r="L109" s="31">
        <v>30.052890829999999</v>
      </c>
      <c r="M109" s="31">
        <v>36.355326099999999</v>
      </c>
      <c r="N109" s="31">
        <v>44.130845749999999</v>
      </c>
      <c r="O109" s="31">
        <v>55.612774080000001</v>
      </c>
      <c r="P109" s="31">
        <v>65.464967239999993</v>
      </c>
      <c r="R109" s="22">
        <v>7</v>
      </c>
      <c r="S109" s="22">
        <v>2009</v>
      </c>
      <c r="T109" s="10"/>
      <c r="W109" s="10"/>
    </row>
    <row r="110" spans="1:23" ht="30" customHeight="1" x14ac:dyDescent="0.25">
      <c r="B110" s="5" t="s">
        <v>129</v>
      </c>
      <c r="C110" s="25" t="s">
        <v>161</v>
      </c>
      <c r="D110" s="31">
        <v>1418.58171548</v>
      </c>
      <c r="E110" s="31">
        <v>174.69280592999999</v>
      </c>
      <c r="F110" s="31">
        <v>83.47849094</v>
      </c>
      <c r="G110" s="31">
        <v>79.532905170000006</v>
      </c>
      <c r="H110" s="31">
        <v>242.12085210999999</v>
      </c>
      <c r="I110" s="31">
        <v>97.316701989999999</v>
      </c>
      <c r="J110" s="31">
        <v>102.04398089999999</v>
      </c>
      <c r="K110" s="31">
        <v>132.95666009999999</v>
      </c>
      <c r="L110" s="31">
        <v>82.829209059999997</v>
      </c>
      <c r="M110" s="31">
        <v>110.13205288</v>
      </c>
      <c r="N110" s="31">
        <v>82.852315110000006</v>
      </c>
      <c r="O110" s="31">
        <v>128.22275999999999</v>
      </c>
      <c r="P110" s="31">
        <v>102.40298129</v>
      </c>
      <c r="R110" s="22">
        <v>8</v>
      </c>
      <c r="S110" s="22">
        <v>2010</v>
      </c>
      <c r="T110" s="10"/>
      <c r="W110" s="10"/>
    </row>
    <row r="111" spans="1:23" ht="30" customHeight="1" x14ac:dyDescent="0.25">
      <c r="B111" s="5" t="s">
        <v>130</v>
      </c>
      <c r="C111" s="26" t="s">
        <v>24</v>
      </c>
      <c r="D111" s="32">
        <v>339.25684301000001</v>
      </c>
      <c r="E111" s="32">
        <v>26.95196434</v>
      </c>
      <c r="F111" s="32">
        <v>10.91951901</v>
      </c>
      <c r="G111" s="32">
        <v>10.75924097</v>
      </c>
      <c r="H111" s="32">
        <v>15.12907242</v>
      </c>
      <c r="I111" s="32">
        <v>17.070228629999999</v>
      </c>
      <c r="J111" s="32">
        <v>12.90550938</v>
      </c>
      <c r="K111" s="32">
        <v>26.70284316</v>
      </c>
      <c r="L111" s="32">
        <v>112.44019727</v>
      </c>
      <c r="M111" s="32">
        <v>58.47203493</v>
      </c>
      <c r="N111" s="32">
        <v>23.804782679999999</v>
      </c>
      <c r="O111" s="32">
        <v>8.5666479399999993</v>
      </c>
      <c r="P111" s="32">
        <v>15.534802279999999</v>
      </c>
      <c r="R111" s="22">
        <v>9</v>
      </c>
      <c r="S111" s="22">
        <v>2011</v>
      </c>
      <c r="T111" s="10"/>
      <c r="W111" s="10"/>
    </row>
    <row r="112" spans="1:23" ht="30" customHeight="1" x14ac:dyDescent="0.25">
      <c r="A112" s="6"/>
      <c r="B112" s="5" t="s">
        <v>131</v>
      </c>
      <c r="C112" s="15" t="s">
        <v>25</v>
      </c>
      <c r="D112" s="17">
        <v>11799.739496460001</v>
      </c>
      <c r="E112" s="16">
        <v>929.34250335000002</v>
      </c>
      <c r="F112" s="16">
        <v>619.74243253999998</v>
      </c>
      <c r="G112" s="16">
        <v>1708.3223304799999</v>
      </c>
      <c r="H112" s="16">
        <v>1419.0151611500003</v>
      </c>
      <c r="I112" s="16">
        <v>653.42226631000005</v>
      </c>
      <c r="J112" s="16">
        <v>619.02467262999994</v>
      </c>
      <c r="K112" s="16">
        <v>1569.5800261300001</v>
      </c>
      <c r="L112" s="16">
        <v>689.08901149000008</v>
      </c>
      <c r="M112" s="16">
        <v>652.35635919999993</v>
      </c>
      <c r="N112" s="16">
        <v>1610.5906260199999</v>
      </c>
      <c r="O112" s="16">
        <v>657.72004248000007</v>
      </c>
      <c r="P112" s="16">
        <v>671.53406467999991</v>
      </c>
      <c r="R112" s="22">
        <v>10</v>
      </c>
      <c r="S112" s="22">
        <v>2012</v>
      </c>
      <c r="T112" s="10"/>
      <c r="W112" s="10"/>
    </row>
    <row r="113" spans="1:23" ht="50.25" thickBot="1" x14ac:dyDescent="0.3">
      <c r="B113" s="5" t="s">
        <v>132</v>
      </c>
      <c r="C113" s="27" t="s">
        <v>160</v>
      </c>
      <c r="D113" s="33">
        <v>975.61062664000008</v>
      </c>
      <c r="E113" s="33">
        <v>54.384301790000002</v>
      </c>
      <c r="F113" s="33">
        <v>79.919997809999998</v>
      </c>
      <c r="G113" s="33">
        <v>62.903591329999998</v>
      </c>
      <c r="H113" s="33">
        <v>75.588625649999997</v>
      </c>
      <c r="I113" s="33">
        <v>109.37462891</v>
      </c>
      <c r="J113" s="33">
        <v>82.363933340000003</v>
      </c>
      <c r="K113" s="33">
        <v>85.696758209999999</v>
      </c>
      <c r="L113" s="33">
        <v>80.660921070000001</v>
      </c>
      <c r="M113" s="33">
        <v>84.052130309999995</v>
      </c>
      <c r="N113" s="33">
        <v>86.736341609999997</v>
      </c>
      <c r="O113" s="33">
        <v>88.155659420000006</v>
      </c>
      <c r="P113" s="33">
        <v>85.773737190000006</v>
      </c>
      <c r="R113" s="22">
        <v>11</v>
      </c>
      <c r="S113" s="22">
        <v>2013</v>
      </c>
      <c r="T113" s="10"/>
      <c r="W113" s="10"/>
    </row>
    <row r="114" spans="1:23" customFormat="1" ht="16.5" thickTop="1" thickBot="1" x14ac:dyDescent="0.3">
      <c r="B114" s="20"/>
    </row>
    <row r="115" spans="1:23" ht="25.5" customHeight="1" thickTop="1" x14ac:dyDescent="0.25">
      <c r="A115" s="6"/>
      <c r="C115" s="7" t="s">
        <v>42</v>
      </c>
      <c r="D115" s="9" t="s">
        <v>12</v>
      </c>
      <c r="E115" s="8" t="s">
        <v>0</v>
      </c>
      <c r="F115" s="8" t="s">
        <v>1</v>
      </c>
      <c r="G115" s="8" t="s">
        <v>2</v>
      </c>
      <c r="H115" s="8" t="s">
        <v>3</v>
      </c>
      <c r="I115" s="8" t="s">
        <v>4</v>
      </c>
      <c r="J115" s="8" t="s">
        <v>5</v>
      </c>
      <c r="K115" s="8" t="s">
        <v>6</v>
      </c>
      <c r="L115" s="8" t="s">
        <v>7</v>
      </c>
      <c r="M115" s="8" t="s">
        <v>8</v>
      </c>
      <c r="N115" s="8" t="s">
        <v>9</v>
      </c>
      <c r="O115" s="8" t="s">
        <v>10</v>
      </c>
      <c r="P115" s="8" t="s">
        <v>11</v>
      </c>
      <c r="R115" s="22">
        <v>2</v>
      </c>
      <c r="S115" s="22">
        <v>2004</v>
      </c>
      <c r="T115" s="10"/>
      <c r="W115" s="10"/>
    </row>
    <row r="116" spans="1:23" ht="30" customHeight="1" x14ac:dyDescent="0.25">
      <c r="A116" s="6"/>
      <c r="B116" s="5" t="s">
        <v>133</v>
      </c>
      <c r="C116" s="11" t="s">
        <v>12</v>
      </c>
      <c r="D116" s="14">
        <v>14206.892300870002</v>
      </c>
      <c r="E116" s="13">
        <v>1138.72369263</v>
      </c>
      <c r="F116" s="13">
        <v>836.55175136000003</v>
      </c>
      <c r="G116" s="13">
        <v>1655.7055548899998</v>
      </c>
      <c r="H116" s="13">
        <v>1687.7976960000003</v>
      </c>
      <c r="I116" s="13">
        <v>868.38669646999995</v>
      </c>
      <c r="J116" s="13">
        <v>871.51624161000007</v>
      </c>
      <c r="K116" s="13">
        <v>1739.5254445100002</v>
      </c>
      <c r="L116" s="13">
        <v>946.79532833999997</v>
      </c>
      <c r="M116" s="13">
        <v>900.11436672000013</v>
      </c>
      <c r="N116" s="13">
        <v>1848.7223877400002</v>
      </c>
      <c r="O116" s="13">
        <v>850.03782264000006</v>
      </c>
      <c r="P116" s="13">
        <v>863.01531795999995</v>
      </c>
      <c r="R116" s="22">
        <v>3</v>
      </c>
      <c r="S116" s="22">
        <v>2005</v>
      </c>
      <c r="T116" s="10"/>
      <c r="W116" s="10"/>
    </row>
    <row r="117" spans="1:23" ht="30" customHeight="1" x14ac:dyDescent="0.25">
      <c r="B117" s="5" t="s">
        <v>134</v>
      </c>
      <c r="C117" s="24" t="s">
        <v>27</v>
      </c>
      <c r="D117" s="30">
        <v>9833.5116360200009</v>
      </c>
      <c r="E117" s="30">
        <v>656.07027360999996</v>
      </c>
      <c r="F117" s="30">
        <v>508.07434752</v>
      </c>
      <c r="G117" s="30">
        <v>1389.37338813</v>
      </c>
      <c r="H117" s="30">
        <v>1211.6451868500001</v>
      </c>
      <c r="I117" s="30">
        <v>533.65141721999998</v>
      </c>
      <c r="J117" s="30">
        <v>552.59418814000003</v>
      </c>
      <c r="K117" s="30">
        <v>1326.1265673</v>
      </c>
      <c r="L117" s="30">
        <v>574.26290039000003</v>
      </c>
      <c r="M117" s="30">
        <v>511.03312555000002</v>
      </c>
      <c r="N117" s="30">
        <v>1535.0183733599999</v>
      </c>
      <c r="O117" s="30">
        <v>507.08362123000001</v>
      </c>
      <c r="P117" s="30">
        <v>528.57824672000004</v>
      </c>
      <c r="R117" s="22">
        <v>4</v>
      </c>
      <c r="S117" s="22">
        <v>2006</v>
      </c>
      <c r="T117" s="10"/>
      <c r="W117" s="10"/>
    </row>
    <row r="118" spans="1:23" ht="30" customHeight="1" x14ac:dyDescent="0.25">
      <c r="B118" s="5" t="s">
        <v>135</v>
      </c>
      <c r="C118" s="28" t="s">
        <v>158</v>
      </c>
      <c r="D118" s="34">
        <v>3683.5082859900003</v>
      </c>
      <c r="E118" s="34">
        <v>38.068882189999997</v>
      </c>
      <c r="F118" s="34">
        <v>29.873257110000001</v>
      </c>
      <c r="G118" s="34">
        <v>909.24366836000002</v>
      </c>
      <c r="H118" s="34">
        <v>685.49447593000002</v>
      </c>
      <c r="I118" s="34">
        <v>29.267468000000001</v>
      </c>
      <c r="J118" s="34">
        <v>14.97213773</v>
      </c>
      <c r="K118" s="34">
        <v>836.29440405000003</v>
      </c>
      <c r="L118" s="34">
        <v>36.86891043</v>
      </c>
      <c r="M118" s="34">
        <v>33.751422959999999</v>
      </c>
      <c r="N118" s="34">
        <v>1042.92248883</v>
      </c>
      <c r="O118" s="34">
        <v>15.47163435</v>
      </c>
      <c r="P118" s="34">
        <v>11.279536050000001</v>
      </c>
      <c r="R118" s="22">
        <v>5</v>
      </c>
      <c r="S118" s="22">
        <v>2007</v>
      </c>
      <c r="T118" s="10"/>
      <c r="W118" s="10"/>
    </row>
    <row r="119" spans="1:23" ht="30" customHeight="1" x14ac:dyDescent="0.25">
      <c r="B119" s="5" t="s">
        <v>136</v>
      </c>
      <c r="C119" s="28" t="s">
        <v>159</v>
      </c>
      <c r="D119" s="34">
        <v>6150.0033500300005</v>
      </c>
      <c r="E119" s="34">
        <v>618.00139142</v>
      </c>
      <c r="F119" s="34">
        <v>478.20109041000001</v>
      </c>
      <c r="G119" s="34">
        <v>480.12971977000001</v>
      </c>
      <c r="H119" s="34">
        <v>526.15071092000005</v>
      </c>
      <c r="I119" s="34">
        <v>504.38394921999998</v>
      </c>
      <c r="J119" s="34">
        <v>537.62205041000004</v>
      </c>
      <c r="K119" s="34">
        <v>489.83216325000001</v>
      </c>
      <c r="L119" s="34">
        <v>537.39398996</v>
      </c>
      <c r="M119" s="34">
        <v>477.28170259000001</v>
      </c>
      <c r="N119" s="34">
        <v>492.09588452999998</v>
      </c>
      <c r="O119" s="34">
        <v>491.61198688000002</v>
      </c>
      <c r="P119" s="34">
        <v>517.29871066999999</v>
      </c>
      <c r="R119" s="22">
        <v>6</v>
      </c>
      <c r="S119" s="22">
        <v>2008</v>
      </c>
      <c r="T119" s="10"/>
      <c r="W119" s="10"/>
    </row>
    <row r="120" spans="1:23" ht="30" customHeight="1" x14ac:dyDescent="0.25">
      <c r="B120" s="5" t="s">
        <v>137</v>
      </c>
      <c r="C120" s="25" t="s">
        <v>23</v>
      </c>
      <c r="D120" s="31">
        <v>996.27322963000006</v>
      </c>
      <c r="E120" s="31">
        <v>81.286656949999994</v>
      </c>
      <c r="F120" s="31">
        <v>65.340315500000003</v>
      </c>
      <c r="G120" s="31">
        <v>83.366461079999993</v>
      </c>
      <c r="H120" s="31">
        <v>76.300916330000007</v>
      </c>
      <c r="I120" s="31">
        <v>75.993150600000007</v>
      </c>
      <c r="J120" s="31">
        <v>81.673598670000004</v>
      </c>
      <c r="K120" s="31">
        <v>83.73487944</v>
      </c>
      <c r="L120" s="31">
        <v>82.908568889999998</v>
      </c>
      <c r="M120" s="31">
        <v>86.416840239999999</v>
      </c>
      <c r="N120" s="31">
        <v>88.567399660000007</v>
      </c>
      <c r="O120" s="31">
        <v>92.156992970000005</v>
      </c>
      <c r="P120" s="31">
        <v>98.527449300000001</v>
      </c>
      <c r="R120" s="22">
        <v>7</v>
      </c>
      <c r="S120" s="22">
        <v>2009</v>
      </c>
      <c r="T120" s="10"/>
      <c r="W120" s="10"/>
    </row>
    <row r="121" spans="1:23" ht="30" customHeight="1" x14ac:dyDescent="0.25">
      <c r="B121" s="5" t="s">
        <v>138</v>
      </c>
      <c r="C121" s="25" t="s">
        <v>161</v>
      </c>
      <c r="D121" s="31">
        <v>1821.84986334</v>
      </c>
      <c r="E121" s="31">
        <v>228.27854095000001</v>
      </c>
      <c r="F121" s="31">
        <v>97.134573790000005</v>
      </c>
      <c r="G121" s="31">
        <v>86.166589020000004</v>
      </c>
      <c r="H121" s="31">
        <v>287.31607249000001</v>
      </c>
      <c r="I121" s="31">
        <v>130.85994969999999</v>
      </c>
      <c r="J121" s="31">
        <v>134.55313405999999</v>
      </c>
      <c r="K121" s="31">
        <v>127.50249642999999</v>
      </c>
      <c r="L121" s="31">
        <v>140.8584256</v>
      </c>
      <c r="M121" s="31">
        <v>209.75878259999999</v>
      </c>
      <c r="N121" s="31">
        <v>134.990397</v>
      </c>
      <c r="O121" s="31">
        <v>136.21965287</v>
      </c>
      <c r="P121" s="31">
        <v>108.21124883</v>
      </c>
      <c r="R121" s="22">
        <v>8</v>
      </c>
      <c r="S121" s="22">
        <v>2010</v>
      </c>
      <c r="T121" s="10"/>
      <c r="W121" s="10"/>
    </row>
    <row r="122" spans="1:23" ht="30" customHeight="1" x14ac:dyDescent="0.25">
      <c r="B122" s="5" t="s">
        <v>139</v>
      </c>
      <c r="C122" s="26" t="s">
        <v>24</v>
      </c>
      <c r="D122" s="32">
        <v>319.79745350000002</v>
      </c>
      <c r="E122" s="32">
        <v>17.015918450000001</v>
      </c>
      <c r="F122" s="32">
        <v>24.506960020000001</v>
      </c>
      <c r="G122" s="32">
        <v>20.37478063</v>
      </c>
      <c r="H122" s="32">
        <v>12.765531729999999</v>
      </c>
      <c r="I122" s="32">
        <v>13.59620299</v>
      </c>
      <c r="J122" s="32">
        <v>26.560044829999999</v>
      </c>
      <c r="K122" s="32">
        <v>98.750748659999999</v>
      </c>
      <c r="L122" s="32">
        <v>44.494210029999998</v>
      </c>
      <c r="M122" s="32">
        <v>27.870607060000001</v>
      </c>
      <c r="N122" s="32">
        <v>9.30733663</v>
      </c>
      <c r="O122" s="32">
        <v>9.8892004300000007</v>
      </c>
      <c r="P122" s="32">
        <v>14.66591204</v>
      </c>
      <c r="R122" s="22">
        <v>9</v>
      </c>
      <c r="S122" s="22">
        <v>2011</v>
      </c>
      <c r="T122" s="10"/>
      <c r="W122" s="10"/>
    </row>
    <row r="123" spans="1:23" ht="30" customHeight="1" x14ac:dyDescent="0.25">
      <c r="A123" s="6"/>
      <c r="B123" s="5" t="s">
        <v>140</v>
      </c>
      <c r="C123" s="15" t="s">
        <v>25</v>
      </c>
      <c r="D123" s="17">
        <v>12971.432182490002</v>
      </c>
      <c r="E123" s="16">
        <v>982.65138995999996</v>
      </c>
      <c r="F123" s="16">
        <v>695.05619682999998</v>
      </c>
      <c r="G123" s="16">
        <v>1579.2812188599999</v>
      </c>
      <c r="H123" s="16">
        <v>1588.0277074000003</v>
      </c>
      <c r="I123" s="16">
        <v>754.10072050999997</v>
      </c>
      <c r="J123" s="16">
        <v>795.38096570000005</v>
      </c>
      <c r="K123" s="16">
        <v>1636.1146918300001</v>
      </c>
      <c r="L123" s="16">
        <v>842.52410491000001</v>
      </c>
      <c r="M123" s="16">
        <v>835.07935545000009</v>
      </c>
      <c r="N123" s="16">
        <v>1767.8835066500001</v>
      </c>
      <c r="O123" s="16">
        <v>745.34946750000006</v>
      </c>
      <c r="P123" s="16">
        <v>749.98285688999999</v>
      </c>
      <c r="R123" s="22">
        <v>10</v>
      </c>
      <c r="S123" s="22">
        <v>2012</v>
      </c>
      <c r="T123" s="10"/>
      <c r="W123" s="10"/>
    </row>
    <row r="124" spans="1:23" ht="50.25" thickBot="1" x14ac:dyDescent="0.3">
      <c r="B124" s="5" t="s">
        <v>141</v>
      </c>
      <c r="C124" s="27" t="s">
        <v>160</v>
      </c>
      <c r="D124" s="33">
        <v>1235.46011838</v>
      </c>
      <c r="E124" s="33">
        <v>156.07230267</v>
      </c>
      <c r="F124" s="33">
        <v>141.49555452999999</v>
      </c>
      <c r="G124" s="33">
        <v>76.424336030000006</v>
      </c>
      <c r="H124" s="33">
        <v>99.769988600000005</v>
      </c>
      <c r="I124" s="33">
        <v>114.28597596</v>
      </c>
      <c r="J124" s="33">
        <v>76.135275910000004</v>
      </c>
      <c r="K124" s="33">
        <v>103.41075268</v>
      </c>
      <c r="L124" s="33">
        <v>104.27122343000001</v>
      </c>
      <c r="M124" s="33">
        <v>65.035011269999998</v>
      </c>
      <c r="N124" s="33">
        <v>80.838881090000001</v>
      </c>
      <c r="O124" s="33">
        <v>104.68835514</v>
      </c>
      <c r="P124" s="33">
        <v>113.03246107</v>
      </c>
      <c r="R124" s="22">
        <v>11</v>
      </c>
      <c r="S124" s="22">
        <v>2013</v>
      </c>
      <c r="T124" s="10"/>
      <c r="W124" s="10"/>
    </row>
    <row r="125" spans="1:23" customFormat="1" ht="16.5" thickTop="1" thickBot="1" x14ac:dyDescent="0.3">
      <c r="B125" s="20"/>
    </row>
    <row r="126" spans="1:23" ht="25.5" customHeight="1" thickTop="1" x14ac:dyDescent="0.25">
      <c r="A126" s="6"/>
      <c r="C126" s="7" t="s">
        <v>43</v>
      </c>
      <c r="D126" s="9" t="s">
        <v>12</v>
      </c>
      <c r="E126" s="8" t="s">
        <v>0</v>
      </c>
      <c r="F126" s="8" t="s">
        <v>1</v>
      </c>
      <c r="G126" s="8" t="s">
        <v>2</v>
      </c>
      <c r="H126" s="8" t="s">
        <v>3</v>
      </c>
      <c r="I126" s="8" t="s">
        <v>4</v>
      </c>
      <c r="J126" s="8" t="s">
        <v>5</v>
      </c>
      <c r="K126" s="8" t="s">
        <v>6</v>
      </c>
      <c r="L126" s="8" t="s">
        <v>7</v>
      </c>
      <c r="M126" s="8" t="s">
        <v>8</v>
      </c>
      <c r="N126" s="8" t="s">
        <v>9</v>
      </c>
      <c r="O126" s="8" t="s">
        <v>10</v>
      </c>
      <c r="P126" s="8" t="s">
        <v>11</v>
      </c>
      <c r="R126" s="22">
        <v>2</v>
      </c>
      <c r="S126" s="22">
        <v>2004</v>
      </c>
      <c r="T126" s="10"/>
      <c r="W126" s="10"/>
    </row>
    <row r="127" spans="1:23" ht="30" customHeight="1" x14ac:dyDescent="0.25">
      <c r="A127" s="6"/>
      <c r="B127" s="5" t="s">
        <v>142</v>
      </c>
      <c r="C127" s="11" t="s">
        <v>12</v>
      </c>
      <c r="D127" s="14">
        <f>SUM(E127:P127)</f>
        <v>13627.263240719998</v>
      </c>
      <c r="E127" s="13">
        <v>1110.5704849000001</v>
      </c>
      <c r="F127" s="13">
        <v>896.07512960999998</v>
      </c>
      <c r="G127" s="13">
        <v>1560.3949177300003</v>
      </c>
      <c r="H127" s="13">
        <v>1559.6303183599998</v>
      </c>
      <c r="I127" s="13">
        <v>871.48890072000006</v>
      </c>
      <c r="J127" s="13">
        <v>828.73398725000004</v>
      </c>
      <c r="K127" s="13">
        <v>1719.45464477</v>
      </c>
      <c r="L127" s="13">
        <v>864.7043710800001</v>
      </c>
      <c r="M127" s="13">
        <v>788.71011451000004</v>
      </c>
      <c r="N127" s="13">
        <v>1761.9005809499999</v>
      </c>
      <c r="O127" s="13">
        <v>818.11616836999997</v>
      </c>
      <c r="P127" s="13">
        <v>847.48362247</v>
      </c>
      <c r="R127" s="22">
        <v>3</v>
      </c>
      <c r="S127" s="22">
        <v>2005</v>
      </c>
      <c r="T127" s="10"/>
      <c r="W127" s="10"/>
    </row>
    <row r="128" spans="1:23" ht="30" customHeight="1" x14ac:dyDescent="0.25">
      <c r="B128" s="5" t="s">
        <v>143</v>
      </c>
      <c r="C128" s="24" t="s">
        <v>27</v>
      </c>
      <c r="D128" s="30">
        <f t="shared" ref="D128:D135" si="0">SUM(E128:P128)</f>
        <v>9308.6376480899999</v>
      </c>
      <c r="E128" s="30">
        <v>667.57986688000005</v>
      </c>
      <c r="F128" s="30">
        <v>574.10627516</v>
      </c>
      <c r="G128" s="30">
        <v>1241.7569256900001</v>
      </c>
      <c r="H128" s="30">
        <v>1155.5652028899999</v>
      </c>
      <c r="I128" s="30">
        <v>505.96287444000001</v>
      </c>
      <c r="J128" s="30">
        <v>505.81275009000001</v>
      </c>
      <c r="K128" s="30">
        <v>1302.1529622099999</v>
      </c>
      <c r="L128" s="30">
        <v>488.37482845</v>
      </c>
      <c r="M128" s="30">
        <v>467.87664921999999</v>
      </c>
      <c r="N128" s="30">
        <v>1441.7838807199998</v>
      </c>
      <c r="O128" s="30">
        <v>470.66041906999999</v>
      </c>
      <c r="P128" s="30">
        <v>487.00501326999995</v>
      </c>
      <c r="R128" s="22">
        <v>4</v>
      </c>
      <c r="S128" s="22">
        <v>2006</v>
      </c>
      <c r="T128" s="10"/>
      <c r="W128" s="10"/>
    </row>
    <row r="129" spans="1:23" ht="30" customHeight="1" x14ac:dyDescent="0.25">
      <c r="B129" s="5" t="s">
        <v>144</v>
      </c>
      <c r="C129" s="28" t="s">
        <v>158</v>
      </c>
      <c r="D129" s="34">
        <f t="shared" si="0"/>
        <v>3564.2795745600006</v>
      </c>
      <c r="E129" s="34">
        <v>27.022777139999999</v>
      </c>
      <c r="F129" s="34">
        <v>127.29095666000001</v>
      </c>
      <c r="G129" s="34">
        <v>765.33265548999998</v>
      </c>
      <c r="H129" s="34">
        <v>649.52014525000004</v>
      </c>
      <c r="I129" s="34">
        <v>25.84399019</v>
      </c>
      <c r="J129" s="34">
        <v>35.817066359999998</v>
      </c>
      <c r="K129" s="34">
        <v>833.23617909999996</v>
      </c>
      <c r="L129" s="34">
        <v>27.73855713</v>
      </c>
      <c r="M129" s="34">
        <v>8.2086371800000002</v>
      </c>
      <c r="N129" s="34">
        <v>1027.6995709099999</v>
      </c>
      <c r="O129" s="34">
        <v>23.623421690000001</v>
      </c>
      <c r="P129" s="34">
        <v>12.945617459999999</v>
      </c>
      <c r="R129" s="22">
        <v>5</v>
      </c>
      <c r="S129" s="22">
        <v>2007</v>
      </c>
      <c r="T129" s="10"/>
      <c r="W129" s="10"/>
    </row>
    <row r="130" spans="1:23" ht="30" customHeight="1" x14ac:dyDescent="0.25">
      <c r="B130" s="5" t="s">
        <v>145</v>
      </c>
      <c r="C130" s="28" t="s">
        <v>159</v>
      </c>
      <c r="D130" s="34">
        <f t="shared" si="0"/>
        <v>5744.3580735300002</v>
      </c>
      <c r="E130" s="34">
        <v>640.55708974000004</v>
      </c>
      <c r="F130" s="34">
        <v>446.81531849999999</v>
      </c>
      <c r="G130" s="34">
        <v>476.42427020000002</v>
      </c>
      <c r="H130" s="34">
        <v>506.04505763999998</v>
      </c>
      <c r="I130" s="34">
        <v>480.11888425000001</v>
      </c>
      <c r="J130" s="34">
        <v>469.99568373</v>
      </c>
      <c r="K130" s="34">
        <v>468.91678310999998</v>
      </c>
      <c r="L130" s="34">
        <v>460.63627131999999</v>
      </c>
      <c r="M130" s="34">
        <v>459.66801204000001</v>
      </c>
      <c r="N130" s="34">
        <v>414.08430980999998</v>
      </c>
      <c r="O130" s="34">
        <v>447.03699738</v>
      </c>
      <c r="P130" s="34">
        <v>474.05939580999996</v>
      </c>
      <c r="R130" s="22">
        <v>6</v>
      </c>
      <c r="S130" s="22">
        <v>2008</v>
      </c>
      <c r="T130" s="10"/>
      <c r="W130" s="10"/>
    </row>
    <row r="131" spans="1:23" ht="30" customHeight="1" x14ac:dyDescent="0.25">
      <c r="B131" s="5" t="s">
        <v>146</v>
      </c>
      <c r="C131" s="25" t="s">
        <v>23</v>
      </c>
      <c r="D131" s="31">
        <f t="shared" si="0"/>
        <v>1181.0708786499999</v>
      </c>
      <c r="E131" s="31">
        <v>115.74119294</v>
      </c>
      <c r="F131" s="31">
        <v>84.000034170000006</v>
      </c>
      <c r="G131" s="31">
        <v>95.967629250000002</v>
      </c>
      <c r="H131" s="31">
        <v>93.955488970000005</v>
      </c>
      <c r="I131" s="31">
        <v>92.524169950000001</v>
      </c>
      <c r="J131" s="31">
        <v>97.050671159999993</v>
      </c>
      <c r="K131" s="31">
        <v>95.309753060000006</v>
      </c>
      <c r="L131" s="31">
        <v>95.540333450000006</v>
      </c>
      <c r="M131" s="31">
        <v>97.676811700000002</v>
      </c>
      <c r="N131" s="31">
        <v>100.11867075000001</v>
      </c>
      <c r="O131" s="31">
        <v>106.89849855</v>
      </c>
      <c r="P131" s="31">
        <v>106.28762469999999</v>
      </c>
      <c r="R131" s="22">
        <v>7</v>
      </c>
      <c r="S131" s="22">
        <v>2009</v>
      </c>
      <c r="T131" s="10"/>
      <c r="W131" s="10"/>
    </row>
    <row r="132" spans="1:23" ht="30" customHeight="1" x14ac:dyDescent="0.25">
      <c r="B132" s="5" t="s">
        <v>147</v>
      </c>
      <c r="C132" s="25" t="s">
        <v>161</v>
      </c>
      <c r="D132" s="31">
        <f t="shared" si="0"/>
        <v>1803.2012969599996</v>
      </c>
      <c r="E132" s="31">
        <v>185.26496607999999</v>
      </c>
      <c r="F132" s="31">
        <v>106.9051805</v>
      </c>
      <c r="G132" s="31">
        <v>138.77955435000001</v>
      </c>
      <c r="H132" s="31">
        <v>184.00446073000001</v>
      </c>
      <c r="I132" s="31">
        <v>150.18395717000001</v>
      </c>
      <c r="J132" s="31">
        <v>135.45044222999999</v>
      </c>
      <c r="K132" s="31">
        <v>178.58150855</v>
      </c>
      <c r="L132" s="31">
        <v>165.50153434999999</v>
      </c>
      <c r="M132" s="31">
        <v>131.84661654999999</v>
      </c>
      <c r="N132" s="31">
        <v>132.14040725000001</v>
      </c>
      <c r="O132" s="31">
        <v>144.63781144000001</v>
      </c>
      <c r="P132" s="31">
        <v>149.90485776</v>
      </c>
      <c r="R132" s="22">
        <v>8</v>
      </c>
      <c r="S132" s="22">
        <v>2010</v>
      </c>
      <c r="T132" s="10"/>
      <c r="W132" s="10"/>
    </row>
    <row r="133" spans="1:23" ht="30" customHeight="1" x14ac:dyDescent="0.25">
      <c r="B133" s="5" t="s">
        <v>148</v>
      </c>
      <c r="C133" s="26" t="s">
        <v>24</v>
      </c>
      <c r="D133" s="32">
        <f t="shared" si="0"/>
        <v>168.35491087000003</v>
      </c>
      <c r="E133" s="32">
        <v>9.8586563799999993</v>
      </c>
      <c r="F133" s="32">
        <v>12.39461013</v>
      </c>
      <c r="G133" s="32">
        <v>12.477450360000001</v>
      </c>
      <c r="H133" s="32">
        <v>22.761656349999999</v>
      </c>
      <c r="I133" s="32">
        <v>12.77219931</v>
      </c>
      <c r="J133" s="32">
        <v>11.72080328</v>
      </c>
      <c r="K133" s="32">
        <v>12.096372990000001</v>
      </c>
      <c r="L133" s="32">
        <v>11.65073215</v>
      </c>
      <c r="M133" s="32">
        <v>17.267068550000001</v>
      </c>
      <c r="N133" s="32">
        <v>11.059463429999999</v>
      </c>
      <c r="O133" s="32">
        <v>15.32982114</v>
      </c>
      <c r="P133" s="32">
        <v>18.9660768</v>
      </c>
      <c r="R133" s="22">
        <v>9</v>
      </c>
      <c r="S133" s="22">
        <v>2011</v>
      </c>
      <c r="T133" s="10"/>
      <c r="W133" s="10"/>
    </row>
    <row r="134" spans="1:23" ht="30" customHeight="1" x14ac:dyDescent="0.25">
      <c r="A134" s="6"/>
      <c r="B134" s="5" t="s">
        <v>149</v>
      </c>
      <c r="C134" s="15" t="s">
        <v>25</v>
      </c>
      <c r="D134" s="17">
        <f t="shared" si="0"/>
        <v>12461.264734569999</v>
      </c>
      <c r="E134" s="16">
        <v>978.44468228000005</v>
      </c>
      <c r="F134" s="16">
        <v>777.40609996000001</v>
      </c>
      <c r="G134" s="16">
        <v>1488.9815596500002</v>
      </c>
      <c r="H134" s="16">
        <v>1456.2868089399999</v>
      </c>
      <c r="I134" s="16">
        <v>761.44320087000006</v>
      </c>
      <c r="J134" s="16">
        <v>750.03466676000005</v>
      </c>
      <c r="K134" s="16">
        <v>1588.14059681</v>
      </c>
      <c r="L134" s="16">
        <v>761.06742840000004</v>
      </c>
      <c r="M134" s="16">
        <v>714.66714602000002</v>
      </c>
      <c r="N134" s="16">
        <v>1685.1024221499999</v>
      </c>
      <c r="O134" s="16">
        <v>737.52655020000009</v>
      </c>
      <c r="P134" s="16">
        <v>762.16357253000001</v>
      </c>
      <c r="R134" s="22">
        <v>10</v>
      </c>
      <c r="S134" s="22">
        <v>2012</v>
      </c>
      <c r="T134" s="10"/>
      <c r="W134" s="10"/>
    </row>
    <row r="135" spans="1:23" ht="50.25" thickBot="1" x14ac:dyDescent="0.3">
      <c r="B135" s="5" t="s">
        <v>150</v>
      </c>
      <c r="C135" s="27" t="s">
        <v>160</v>
      </c>
      <c r="D135" s="33">
        <f t="shared" si="0"/>
        <v>1165.9985061500001</v>
      </c>
      <c r="E135" s="33">
        <v>132.12580262</v>
      </c>
      <c r="F135" s="33">
        <v>118.66902965</v>
      </c>
      <c r="G135" s="33">
        <v>71.413358079999995</v>
      </c>
      <c r="H135" s="33">
        <v>103.34350942</v>
      </c>
      <c r="I135" s="33">
        <v>110.04569985000001</v>
      </c>
      <c r="J135" s="33">
        <v>78.699320490000005</v>
      </c>
      <c r="K135" s="33">
        <v>131.31404796000001</v>
      </c>
      <c r="L135" s="33">
        <v>103.63694268</v>
      </c>
      <c r="M135" s="33">
        <v>74.042968490000007</v>
      </c>
      <c r="N135" s="33">
        <v>76.798158799999996</v>
      </c>
      <c r="O135" s="33">
        <v>80.589618169999994</v>
      </c>
      <c r="P135" s="33">
        <v>85.320049940000004</v>
      </c>
      <c r="R135" s="22">
        <v>11</v>
      </c>
      <c r="S135" s="22">
        <v>2013</v>
      </c>
      <c r="T135" s="10"/>
      <c r="W135" s="10"/>
    </row>
    <row r="136" spans="1:23" s="1" customFormat="1" ht="16.5" thickTop="1" thickBot="1" x14ac:dyDescent="0.3">
      <c r="B136" s="20"/>
    </row>
    <row r="137" spans="1:23" s="1" customFormat="1" ht="30" customHeight="1" thickTop="1" x14ac:dyDescent="0.25">
      <c r="B137" s="20"/>
      <c r="C137" s="7" t="s">
        <v>162</v>
      </c>
      <c r="D137" s="9" t="s">
        <v>12</v>
      </c>
      <c r="E137" s="8" t="s">
        <v>0</v>
      </c>
      <c r="F137" s="8" t="s">
        <v>1</v>
      </c>
      <c r="G137" s="8" t="s">
        <v>2</v>
      </c>
      <c r="H137" s="8" t="s">
        <v>3</v>
      </c>
      <c r="I137" s="8" t="s">
        <v>4</v>
      </c>
      <c r="J137" s="8" t="s">
        <v>5</v>
      </c>
      <c r="K137" s="8" t="s">
        <v>6</v>
      </c>
      <c r="L137" s="8" t="s">
        <v>7</v>
      </c>
      <c r="M137" s="8" t="s">
        <v>8</v>
      </c>
      <c r="N137" s="8" t="s">
        <v>9</v>
      </c>
      <c r="O137" s="8" t="s">
        <v>10</v>
      </c>
      <c r="P137" s="8" t="s">
        <v>11</v>
      </c>
    </row>
    <row r="138" spans="1:23" s="1" customFormat="1" ht="30" customHeight="1" x14ac:dyDescent="0.25">
      <c r="B138" s="20" t="s">
        <v>171</v>
      </c>
      <c r="C138" s="11" t="s">
        <v>12</v>
      </c>
      <c r="D138" s="14">
        <f>SUM(E138:P138)</f>
        <v>16499.095610730001</v>
      </c>
      <c r="E138" s="13">
        <v>1139.41660215</v>
      </c>
      <c r="F138" s="13">
        <v>776.95507454000006</v>
      </c>
      <c r="G138" s="13">
        <v>1657.3064580800003</v>
      </c>
      <c r="H138" s="13">
        <v>1616.94358059</v>
      </c>
      <c r="I138" s="13">
        <v>1523.53465265</v>
      </c>
      <c r="J138" s="13">
        <f>J145+J146</f>
        <v>1010.78681099</v>
      </c>
      <c r="K138" s="13">
        <v>2323.99491696</v>
      </c>
      <c r="L138" s="13">
        <v>1187.0044747700001</v>
      </c>
      <c r="M138" s="13">
        <f>M145+M146</f>
        <v>881.66067682000005</v>
      </c>
      <c r="N138" s="13">
        <v>2080.5002052300001</v>
      </c>
      <c r="O138" s="13">
        <v>1042.0468394</v>
      </c>
      <c r="P138" s="13">
        <v>1258.9453185499999</v>
      </c>
    </row>
    <row r="139" spans="1:23" s="1" customFormat="1" ht="30" customHeight="1" x14ac:dyDescent="0.25">
      <c r="B139" s="5" t="s">
        <v>163</v>
      </c>
      <c r="C139" s="24" t="s">
        <v>27</v>
      </c>
      <c r="D139" s="30">
        <f t="shared" ref="D139:D146" si="1">SUM(E139:P139)</f>
        <v>9922.6778865800006</v>
      </c>
      <c r="E139" s="30">
        <f>E140+E141</f>
        <v>609.19382886000005</v>
      </c>
      <c r="F139" s="30">
        <f t="shared" ref="F139:P139" si="2">F140+F141</f>
        <v>474.94125378000001</v>
      </c>
      <c r="G139" s="30">
        <f t="shared" si="2"/>
        <v>1309.7498489899999</v>
      </c>
      <c r="H139" s="30">
        <f t="shared" si="2"/>
        <v>1157.76918133</v>
      </c>
      <c r="I139" s="30">
        <f t="shared" si="2"/>
        <v>486.30195028999998</v>
      </c>
      <c r="J139" s="30">
        <f t="shared" si="2"/>
        <v>529.16180440000005</v>
      </c>
      <c r="K139" s="30">
        <f t="shared" si="2"/>
        <v>1537.0769483900001</v>
      </c>
      <c r="L139" s="30">
        <f t="shared" si="2"/>
        <v>703.52355246999991</v>
      </c>
      <c r="M139" s="30">
        <f t="shared" si="2"/>
        <v>468.71439405000001</v>
      </c>
      <c r="N139" s="30">
        <f t="shared" si="2"/>
        <v>1687.1728607799998</v>
      </c>
      <c r="O139" s="30">
        <f t="shared" si="2"/>
        <v>442.18511483999998</v>
      </c>
      <c r="P139" s="30">
        <f t="shared" si="2"/>
        <v>516.8871484</v>
      </c>
    </row>
    <row r="140" spans="1:23" s="1" customFormat="1" ht="30" customHeight="1" x14ac:dyDescent="0.25">
      <c r="B140" s="5" t="s">
        <v>164</v>
      </c>
      <c r="C140" s="28" t="s">
        <v>158</v>
      </c>
      <c r="D140" s="34">
        <f t="shared" si="1"/>
        <v>4402.3944382099999</v>
      </c>
      <c r="E140" s="34">
        <v>43.191553470000002</v>
      </c>
      <c r="F140" s="34">
        <v>61.964808980000001</v>
      </c>
      <c r="G140" s="34">
        <v>873.26734092000004</v>
      </c>
      <c r="H140" s="34">
        <v>687.75019599999996</v>
      </c>
      <c r="I140" s="34">
        <v>31.137814630000001</v>
      </c>
      <c r="J140" s="34">
        <v>38.754985230000003</v>
      </c>
      <c r="K140" s="34">
        <v>1086.15624157</v>
      </c>
      <c r="L140" s="34">
        <v>280.05079277999999</v>
      </c>
      <c r="M140" s="34">
        <v>16.39139123</v>
      </c>
      <c r="N140" s="34">
        <v>1241.5373628499999</v>
      </c>
      <c r="O140" s="34">
        <v>30.214040170000001</v>
      </c>
      <c r="P140" s="34">
        <v>11.977910380000001</v>
      </c>
    </row>
    <row r="141" spans="1:23" s="1" customFormat="1" ht="30" customHeight="1" x14ac:dyDescent="0.25">
      <c r="B141" s="5" t="s">
        <v>165</v>
      </c>
      <c r="C141" s="28" t="s">
        <v>159</v>
      </c>
      <c r="D141" s="34">
        <f t="shared" si="1"/>
        <v>5520.2834483699999</v>
      </c>
      <c r="E141" s="34">
        <v>566.00227539000002</v>
      </c>
      <c r="F141" s="34">
        <v>412.97644480000002</v>
      </c>
      <c r="G141" s="34">
        <v>436.48250806999999</v>
      </c>
      <c r="H141" s="34">
        <v>470.01898533000002</v>
      </c>
      <c r="I141" s="34">
        <v>455.16413566</v>
      </c>
      <c r="J141" s="34">
        <v>490.40681917000001</v>
      </c>
      <c r="K141" s="34">
        <v>450.92070682000002</v>
      </c>
      <c r="L141" s="34">
        <v>423.47275968999998</v>
      </c>
      <c r="M141" s="34">
        <v>452.32300282</v>
      </c>
      <c r="N141" s="34">
        <v>445.63549792999999</v>
      </c>
      <c r="O141" s="34">
        <v>411.97107467000001</v>
      </c>
      <c r="P141" s="34">
        <v>504.90923801999998</v>
      </c>
    </row>
    <row r="142" spans="1:23" s="1" customFormat="1" ht="30" customHeight="1" x14ac:dyDescent="0.25">
      <c r="B142" s="5" t="s">
        <v>166</v>
      </c>
      <c r="C142" s="25" t="s">
        <v>23</v>
      </c>
      <c r="D142" s="31">
        <f t="shared" si="1"/>
        <v>1312.31245797</v>
      </c>
      <c r="E142" s="31">
        <v>132.11111523</v>
      </c>
      <c r="F142" s="31">
        <v>96.521038399999995</v>
      </c>
      <c r="G142" s="31">
        <v>110.3242295</v>
      </c>
      <c r="H142" s="31">
        <v>99.45835907</v>
      </c>
      <c r="I142" s="31">
        <v>102.49945087</v>
      </c>
      <c r="J142" s="31">
        <v>104.75906445</v>
      </c>
      <c r="K142" s="31">
        <v>102.29302226999999</v>
      </c>
      <c r="L142" s="31">
        <v>104.68791775</v>
      </c>
      <c r="M142" s="31">
        <v>106.56629696</v>
      </c>
      <c r="N142" s="31">
        <v>111.05178205999999</v>
      </c>
      <c r="O142" s="31">
        <v>116.54529433</v>
      </c>
      <c r="P142" s="31">
        <v>125.49488708</v>
      </c>
    </row>
    <row r="143" spans="1:23" s="1" customFormat="1" ht="30" customHeight="1" x14ac:dyDescent="0.25">
      <c r="B143" s="35" t="s">
        <v>167</v>
      </c>
      <c r="C143" s="25" t="s">
        <v>161</v>
      </c>
      <c r="D143" s="31">
        <f t="shared" si="1"/>
        <v>2201.0288571800002</v>
      </c>
      <c r="E143" s="31">
        <v>268.83380285999999</v>
      </c>
      <c r="F143" s="31">
        <v>118.23661831</v>
      </c>
      <c r="G143" s="31">
        <v>138.43953318000001</v>
      </c>
      <c r="H143" s="31">
        <v>238.58221326</v>
      </c>
      <c r="I143" s="31">
        <v>180.10155073999999</v>
      </c>
      <c r="J143" s="31">
        <v>247.64510127</v>
      </c>
      <c r="K143" s="31">
        <v>170.75288635000001</v>
      </c>
      <c r="L143" s="31">
        <v>117.81023516</v>
      </c>
      <c r="M143" s="31">
        <v>138.64710611999999</v>
      </c>
      <c r="N143" s="31">
        <v>146.11746221999999</v>
      </c>
      <c r="O143" s="31">
        <v>150.34200935000001</v>
      </c>
      <c r="P143" s="31">
        <v>285.52033835999998</v>
      </c>
    </row>
    <row r="144" spans="1:23" s="1" customFormat="1" ht="30" customHeight="1" x14ac:dyDescent="0.25">
      <c r="B144" s="5" t="s">
        <v>168</v>
      </c>
      <c r="C144" s="26" t="s">
        <v>24</v>
      </c>
      <c r="D144" s="32">
        <f t="shared" si="1"/>
        <v>1856.0115761499999</v>
      </c>
      <c r="E144" s="32">
        <v>15.857662769999999</v>
      </c>
      <c r="F144" s="32">
        <v>10.842843200000001</v>
      </c>
      <c r="G144" s="32">
        <v>17.037459869999999</v>
      </c>
      <c r="H144" s="32">
        <v>16.779498109999999</v>
      </c>
      <c r="I144" s="32">
        <v>610.59425914999997</v>
      </c>
      <c r="J144" s="32">
        <v>38.870182159999999</v>
      </c>
      <c r="K144" s="32">
        <v>412.11755735999998</v>
      </c>
      <c r="L144" s="32">
        <v>174.28607585</v>
      </c>
      <c r="M144" s="32">
        <v>77.802886209999997</v>
      </c>
      <c r="N144" s="32">
        <v>40.032531480000003</v>
      </c>
      <c r="O144" s="32">
        <v>206.16423284999999</v>
      </c>
      <c r="P144" s="32">
        <v>235.62638713999999</v>
      </c>
    </row>
    <row r="145" spans="2:16" s="1" customFormat="1" ht="30" customHeight="1" x14ac:dyDescent="0.25">
      <c r="B145" s="5" t="s">
        <v>169</v>
      </c>
      <c r="C145" s="15" t="s">
        <v>25</v>
      </c>
      <c r="D145" s="17">
        <f t="shared" si="1"/>
        <v>15292.022652879999</v>
      </c>
      <c r="E145" s="16">
        <v>1025.99640972</v>
      </c>
      <c r="F145" s="16">
        <v>700.54175369000006</v>
      </c>
      <c r="G145" s="16">
        <v>1575.5510715400003</v>
      </c>
      <c r="H145" s="16">
        <v>1512.5892517699999</v>
      </c>
      <c r="I145" s="16">
        <v>1379.49721105</v>
      </c>
      <c r="J145" s="16">
        <v>920.43615227999999</v>
      </c>
      <c r="K145" s="16">
        <v>2222.2322893699998</v>
      </c>
      <c r="L145" s="16">
        <v>1100.30778123</v>
      </c>
      <c r="M145" s="16">
        <f>M139+M142+M143+M144</f>
        <v>791.73068334000004</v>
      </c>
      <c r="N145" s="16">
        <v>1984.37463654</v>
      </c>
      <c r="O145" s="16">
        <v>915.23665137</v>
      </c>
      <c r="P145" s="16">
        <v>1163.52876098</v>
      </c>
    </row>
    <row r="146" spans="2:16" s="1" customFormat="1" ht="30" customHeight="1" thickBot="1" x14ac:dyDescent="0.3">
      <c r="B146" s="5" t="s">
        <v>170</v>
      </c>
      <c r="C146" s="27" t="s">
        <v>160</v>
      </c>
      <c r="D146" s="33">
        <f t="shared" si="1"/>
        <v>1207.0648328499999</v>
      </c>
      <c r="E146" s="33">
        <v>113.42019243</v>
      </c>
      <c r="F146" s="33">
        <v>76.413320850000005</v>
      </c>
      <c r="G146" s="33">
        <v>81.755386540000003</v>
      </c>
      <c r="H146" s="33">
        <v>104.35432882000001</v>
      </c>
      <c r="I146" s="33">
        <v>144.03744159999999</v>
      </c>
      <c r="J146" s="33">
        <v>90.350658710000005</v>
      </c>
      <c r="K146" s="33">
        <v>101.75450259</v>
      </c>
      <c r="L146" s="33">
        <v>86.696693539999998</v>
      </c>
      <c r="M146" s="33">
        <v>89.929993479999993</v>
      </c>
      <c r="N146" s="33">
        <v>96.125568689999994</v>
      </c>
      <c r="O146" s="33">
        <v>126.81018803000001</v>
      </c>
      <c r="P146" s="33">
        <v>95.416557569999995</v>
      </c>
    </row>
    <row r="147" spans="2:16" s="1" customFormat="1" ht="12" customHeight="1" thickTop="1" thickBot="1" x14ac:dyDescent="0.3">
      <c r="B147" s="5"/>
      <c r="C147" s="29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</row>
    <row r="148" spans="2:16" s="1" customFormat="1" ht="30" customHeight="1" thickTop="1" x14ac:dyDescent="0.25">
      <c r="B148" s="5"/>
      <c r="C148" s="7" t="s">
        <v>172</v>
      </c>
      <c r="D148" s="9" t="s">
        <v>12</v>
      </c>
      <c r="E148" s="8" t="s">
        <v>0</v>
      </c>
      <c r="F148" s="8" t="s">
        <v>1</v>
      </c>
      <c r="G148" s="8" t="s">
        <v>2</v>
      </c>
      <c r="H148" s="8" t="s">
        <v>3</v>
      </c>
      <c r="I148" s="8" t="s">
        <v>4</v>
      </c>
      <c r="J148" s="8" t="s">
        <v>5</v>
      </c>
      <c r="K148" s="8" t="s">
        <v>6</v>
      </c>
      <c r="L148" s="8" t="s">
        <v>7</v>
      </c>
      <c r="M148" s="8" t="s">
        <v>8</v>
      </c>
      <c r="N148" s="8" t="s">
        <v>9</v>
      </c>
      <c r="O148" s="8" t="s">
        <v>10</v>
      </c>
      <c r="P148" s="8" t="s">
        <v>11</v>
      </c>
    </row>
    <row r="149" spans="2:16" s="1" customFormat="1" ht="30" customHeight="1" x14ac:dyDescent="0.25">
      <c r="B149" s="20" t="s">
        <v>173</v>
      </c>
      <c r="C149" s="11" t="s">
        <v>12</v>
      </c>
      <c r="D149" s="14">
        <f>SUM(E149:P149)</f>
        <v>16306.871466150002</v>
      </c>
      <c r="E149" s="13">
        <v>1307.04008548</v>
      </c>
      <c r="F149" s="13">
        <v>903.55791556999998</v>
      </c>
      <c r="G149" s="13">
        <v>1930.82565206</v>
      </c>
      <c r="H149" s="13">
        <v>2073.32160475</v>
      </c>
      <c r="I149" s="13">
        <v>942.01051040000004</v>
      </c>
      <c r="J149" s="13">
        <v>1303.6222566600002</v>
      </c>
      <c r="K149" s="13">
        <v>2053.24783561</v>
      </c>
      <c r="L149" s="13">
        <v>960.45963525999991</v>
      </c>
      <c r="M149" s="13">
        <v>886.13553488000002</v>
      </c>
      <c r="N149" s="13">
        <v>2085.23196663</v>
      </c>
      <c r="O149" s="13">
        <v>910.16415100999996</v>
      </c>
      <c r="P149" s="13">
        <v>951.25431784</v>
      </c>
    </row>
    <row r="150" spans="2:16" s="1" customFormat="1" ht="30" customHeight="1" x14ac:dyDescent="0.25">
      <c r="B150" s="5" t="s">
        <v>174</v>
      </c>
      <c r="C150" s="24" t="s">
        <v>27</v>
      </c>
      <c r="D150" s="30">
        <f t="shared" ref="D150:D157" si="3">SUM(E150:P150)</f>
        <v>10515.029673600002</v>
      </c>
      <c r="E150" s="30">
        <v>717.97719162999999</v>
      </c>
      <c r="F150" s="30">
        <v>488.92059472</v>
      </c>
      <c r="G150" s="30">
        <v>1549.8487676499999</v>
      </c>
      <c r="H150" s="30">
        <v>1464.3696777999999</v>
      </c>
      <c r="I150" s="30">
        <v>487.04048699000003</v>
      </c>
      <c r="J150" s="30">
        <v>603.24862442000006</v>
      </c>
      <c r="K150" s="30">
        <v>1557.92870352</v>
      </c>
      <c r="L150" s="30">
        <v>495.03265272000004</v>
      </c>
      <c r="M150" s="30">
        <v>473.56555057999998</v>
      </c>
      <c r="N150" s="30">
        <v>1681.84109524</v>
      </c>
      <c r="O150" s="30">
        <v>495.49704664000001</v>
      </c>
      <c r="P150" s="30">
        <v>499.75928169000002</v>
      </c>
    </row>
    <row r="151" spans="2:16" s="1" customFormat="1" ht="30" customHeight="1" x14ac:dyDescent="0.25">
      <c r="B151" s="5" t="s">
        <v>175</v>
      </c>
      <c r="C151" s="28" t="s">
        <v>158</v>
      </c>
      <c r="D151" s="34">
        <f t="shared" si="3"/>
        <v>4655.1321883199998</v>
      </c>
      <c r="E151" s="34">
        <v>125.77256104999999</v>
      </c>
      <c r="F151" s="34">
        <v>16.445564149999999</v>
      </c>
      <c r="G151" s="34">
        <v>1064.9301074</v>
      </c>
      <c r="H151" s="34">
        <v>939.38241539000001</v>
      </c>
      <c r="I151" s="34">
        <v>30.121710400000001</v>
      </c>
      <c r="J151" s="34">
        <v>39.189956510000002</v>
      </c>
      <c r="K151" s="34">
        <v>1097.6615867200001</v>
      </c>
      <c r="L151" s="34">
        <v>37.047021409999999</v>
      </c>
      <c r="M151" s="34">
        <v>27.37914851</v>
      </c>
      <c r="N151" s="34">
        <v>1231.1513360399999</v>
      </c>
      <c r="O151" s="34">
        <v>33.739400209999999</v>
      </c>
      <c r="P151" s="34">
        <v>12.311380529999999</v>
      </c>
    </row>
    <row r="152" spans="2:16" s="1" customFormat="1" ht="30" customHeight="1" x14ac:dyDescent="0.25">
      <c r="B152" s="5" t="s">
        <v>176</v>
      </c>
      <c r="C152" s="28" t="s">
        <v>159</v>
      </c>
      <c r="D152" s="34">
        <f t="shared" si="3"/>
        <v>5859.8974852799993</v>
      </c>
      <c r="E152" s="34">
        <v>592.20463057999996</v>
      </c>
      <c r="F152" s="34">
        <v>472.47503057</v>
      </c>
      <c r="G152" s="34">
        <v>484.91866025000002</v>
      </c>
      <c r="H152" s="34">
        <v>524.98726240999997</v>
      </c>
      <c r="I152" s="34">
        <v>456.91877659000005</v>
      </c>
      <c r="J152" s="34">
        <v>564.05866791000005</v>
      </c>
      <c r="K152" s="34">
        <v>460.2671168</v>
      </c>
      <c r="L152" s="34">
        <v>457.98563131000003</v>
      </c>
      <c r="M152" s="34">
        <v>446.18640206999999</v>
      </c>
      <c r="N152" s="34">
        <v>450.68975919999997</v>
      </c>
      <c r="O152" s="34">
        <v>461.75764643000002</v>
      </c>
      <c r="P152" s="34">
        <v>487.44790116000001</v>
      </c>
    </row>
    <row r="153" spans="2:16" s="1" customFormat="1" ht="30" customHeight="1" x14ac:dyDescent="0.25">
      <c r="B153" s="5" t="s">
        <v>177</v>
      </c>
      <c r="C153" s="25" t="s">
        <v>23</v>
      </c>
      <c r="D153" s="31">
        <f t="shared" si="3"/>
        <v>1510.4052198600002</v>
      </c>
      <c r="E153" s="31">
        <v>153.95029672999999</v>
      </c>
      <c r="F153" s="31">
        <v>107.65597889999999</v>
      </c>
      <c r="G153" s="31">
        <v>120.35574260999999</v>
      </c>
      <c r="H153" s="31">
        <v>119.02234305</v>
      </c>
      <c r="I153" s="31">
        <v>119.45294478</v>
      </c>
      <c r="J153" s="31">
        <v>126.29693469</v>
      </c>
      <c r="K153" s="31">
        <v>120.15023427</v>
      </c>
      <c r="L153" s="31">
        <v>121.08922056999999</v>
      </c>
      <c r="M153" s="31">
        <v>124.61527984</v>
      </c>
      <c r="N153" s="31">
        <v>130.22376402</v>
      </c>
      <c r="O153" s="31">
        <v>130.62700269999999</v>
      </c>
      <c r="P153" s="31">
        <v>136.96547770000001</v>
      </c>
    </row>
    <row r="154" spans="2:16" s="1" customFormat="1" ht="30" customHeight="1" x14ac:dyDescent="0.25">
      <c r="B154" s="35" t="s">
        <v>178</v>
      </c>
      <c r="C154" s="25" t="s">
        <v>161</v>
      </c>
      <c r="D154" s="31">
        <f t="shared" si="3"/>
        <v>2196.98665678</v>
      </c>
      <c r="E154" s="31">
        <v>236.92003238999999</v>
      </c>
      <c r="F154" s="31">
        <v>170.47142191</v>
      </c>
      <c r="G154" s="31">
        <v>122.11771923000001</v>
      </c>
      <c r="H154" s="31">
        <v>355.85480166999997</v>
      </c>
      <c r="I154" s="31">
        <v>158.96640531</v>
      </c>
      <c r="J154" s="31">
        <v>194.19570519999999</v>
      </c>
      <c r="K154" s="31">
        <v>184.26951534</v>
      </c>
      <c r="L154" s="31">
        <v>159.87837779</v>
      </c>
      <c r="M154" s="31">
        <v>146.94155566000001</v>
      </c>
      <c r="N154" s="31">
        <v>142.19186189000001</v>
      </c>
      <c r="O154" s="31">
        <v>146.87927597999999</v>
      </c>
      <c r="P154" s="31">
        <v>178.29998441000001</v>
      </c>
    </row>
    <row r="155" spans="2:16" s="1" customFormat="1" ht="30" customHeight="1" x14ac:dyDescent="0.25">
      <c r="B155" s="5" t="s">
        <v>179</v>
      </c>
      <c r="C155" s="26" t="s">
        <v>24</v>
      </c>
      <c r="D155" s="32">
        <f t="shared" si="3"/>
        <v>730.8555964599999</v>
      </c>
      <c r="E155" s="32">
        <v>53.34318579</v>
      </c>
      <c r="F155" s="32">
        <v>28.429589870000001</v>
      </c>
      <c r="G155" s="32">
        <v>33.226532540000001</v>
      </c>
      <c r="H155" s="32">
        <v>29.51758233</v>
      </c>
      <c r="I155" s="32">
        <v>65.151632469999996</v>
      </c>
      <c r="J155" s="32">
        <v>233.34071193</v>
      </c>
      <c r="K155" s="32">
        <v>56.273458009999999</v>
      </c>
      <c r="L155" s="32">
        <v>89.691017119999998</v>
      </c>
      <c r="M155" s="32">
        <v>45.07516803</v>
      </c>
      <c r="N155" s="32">
        <v>34.006195650000002</v>
      </c>
      <c r="O155" s="32">
        <v>37.69907379</v>
      </c>
      <c r="P155" s="32">
        <v>25.10144893</v>
      </c>
    </row>
    <row r="156" spans="2:16" s="1" customFormat="1" ht="30" customHeight="1" x14ac:dyDescent="0.25">
      <c r="B156" s="5" t="s">
        <v>180</v>
      </c>
      <c r="C156" s="15" t="s">
        <v>25</v>
      </c>
      <c r="D156" s="17">
        <f t="shared" si="3"/>
        <v>14953.2771467</v>
      </c>
      <c r="E156" s="16">
        <v>1162.1907065400001</v>
      </c>
      <c r="F156" s="16">
        <v>795.47758539999995</v>
      </c>
      <c r="G156" s="16">
        <v>1825.54876203</v>
      </c>
      <c r="H156" s="16">
        <v>1968.7644048499999</v>
      </c>
      <c r="I156" s="16">
        <v>830.61146955000004</v>
      </c>
      <c r="J156" s="16">
        <v>1157.0819762400001</v>
      </c>
      <c r="K156" s="16">
        <v>1918.6219111400001</v>
      </c>
      <c r="L156" s="16">
        <v>865.69126819999997</v>
      </c>
      <c r="M156" s="16">
        <v>790.19755411000006</v>
      </c>
      <c r="N156" s="16">
        <v>1988.2629168000001</v>
      </c>
      <c r="O156" s="16">
        <v>810.70239910999999</v>
      </c>
      <c r="P156" s="16">
        <v>840.12619272999996</v>
      </c>
    </row>
    <row r="157" spans="2:16" s="1" customFormat="1" ht="30" customHeight="1" thickBot="1" x14ac:dyDescent="0.3">
      <c r="B157" s="5" t="s">
        <v>181</v>
      </c>
      <c r="C157" s="27" t="s">
        <v>160</v>
      </c>
      <c r="D157" s="33">
        <f t="shared" si="3"/>
        <v>1353.5943194499998</v>
      </c>
      <c r="E157" s="33">
        <v>144.84937894000001</v>
      </c>
      <c r="F157" s="33">
        <v>108.08033017</v>
      </c>
      <c r="G157" s="33">
        <v>105.27689003</v>
      </c>
      <c r="H157" s="33">
        <v>104.5571999</v>
      </c>
      <c r="I157" s="33">
        <v>111.39904084999999</v>
      </c>
      <c r="J157" s="33">
        <v>146.54028041999999</v>
      </c>
      <c r="K157" s="33">
        <v>134.62592446999997</v>
      </c>
      <c r="L157" s="33">
        <v>94.768367060000003</v>
      </c>
      <c r="M157" s="33">
        <v>95.937980769999996</v>
      </c>
      <c r="N157" s="33">
        <v>96.969049830000003</v>
      </c>
      <c r="O157" s="33">
        <v>99.46175190000001</v>
      </c>
      <c r="P157" s="33">
        <v>111.12812511</v>
      </c>
    </row>
    <row r="158" spans="2:16" s="1" customFormat="1" ht="13.5" customHeight="1" thickTop="1" thickBot="1" x14ac:dyDescent="0.3">
      <c r="B158" s="5"/>
      <c r="C158" s="29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2:16" s="1" customFormat="1" ht="30" customHeight="1" thickTop="1" x14ac:dyDescent="0.25">
      <c r="B159" s="5"/>
      <c r="C159" s="7" t="s">
        <v>182</v>
      </c>
      <c r="D159" s="9" t="s">
        <v>12</v>
      </c>
      <c r="E159" s="8" t="s">
        <v>0</v>
      </c>
      <c r="F159" s="8" t="s">
        <v>1</v>
      </c>
      <c r="G159" s="8" t="s">
        <v>2</v>
      </c>
      <c r="H159" s="8" t="s">
        <v>3</v>
      </c>
      <c r="I159" s="8" t="s">
        <v>4</v>
      </c>
      <c r="J159" s="8" t="s">
        <v>5</v>
      </c>
      <c r="K159" s="8" t="s">
        <v>6</v>
      </c>
      <c r="L159" s="8" t="s">
        <v>7</v>
      </c>
      <c r="M159" s="8" t="s">
        <v>8</v>
      </c>
      <c r="N159" s="8" t="s">
        <v>9</v>
      </c>
      <c r="O159" s="8" t="s">
        <v>10</v>
      </c>
      <c r="P159" s="8" t="s">
        <v>11</v>
      </c>
    </row>
    <row r="160" spans="2:16" s="1" customFormat="1" ht="30" customHeight="1" x14ac:dyDescent="0.25">
      <c r="B160" s="20" t="s">
        <v>183</v>
      </c>
      <c r="C160" s="11" t="s">
        <v>12</v>
      </c>
      <c r="D160" s="14">
        <f>SUM(E160:P160)</f>
        <v>16236.294949790001</v>
      </c>
      <c r="E160" s="13">
        <f t="shared" ref="E160:J160" si="4">E167+E168</f>
        <v>1426.7409383899999</v>
      </c>
      <c r="F160" s="13">
        <f t="shared" si="4"/>
        <v>881.36506698999995</v>
      </c>
      <c r="G160" s="13">
        <f t="shared" si="4"/>
        <v>1912.4425836199998</v>
      </c>
      <c r="H160" s="13">
        <f t="shared" si="4"/>
        <v>1896.8166796700002</v>
      </c>
      <c r="I160" s="13">
        <f t="shared" si="4"/>
        <v>1104.75658112</v>
      </c>
      <c r="J160" s="13">
        <f t="shared" si="4"/>
        <v>1066.8402524600001</v>
      </c>
      <c r="K160" s="13">
        <f t="shared" ref="K160:L160" si="5">K167+K168</f>
        <v>2061.0015706700001</v>
      </c>
      <c r="L160" s="13">
        <f t="shared" si="5"/>
        <v>936.49719980000009</v>
      </c>
      <c r="M160" s="13">
        <f t="shared" ref="M160:N160" si="6">M167+M168</f>
        <v>892.08567979999998</v>
      </c>
      <c r="N160" s="13">
        <f t="shared" si="6"/>
        <v>2087.2317512599998</v>
      </c>
      <c r="O160" s="13">
        <f t="shared" ref="O160:P160" si="7">O167+O168</f>
        <v>1009.3166886399999</v>
      </c>
      <c r="P160" s="13">
        <f t="shared" si="7"/>
        <v>961.19995736999999</v>
      </c>
    </row>
    <row r="161" spans="2:16" s="1" customFormat="1" ht="30" customHeight="1" x14ac:dyDescent="0.25">
      <c r="B161" s="5" t="s">
        <v>184</v>
      </c>
      <c r="C161" s="24" t="s">
        <v>27</v>
      </c>
      <c r="D161" s="30">
        <f t="shared" ref="D161:D168" si="8">SUM(E161:P161)</f>
        <v>10316.755248270001</v>
      </c>
      <c r="E161" s="30">
        <f t="shared" ref="E161:K161" si="9">E162+E163</f>
        <v>699.56928498000002</v>
      </c>
      <c r="F161" s="30">
        <f t="shared" si="9"/>
        <v>477.66366958999998</v>
      </c>
      <c r="G161" s="30">
        <f t="shared" si="9"/>
        <v>1502.4814483</v>
      </c>
      <c r="H161" s="30">
        <f t="shared" si="9"/>
        <v>1340.4734475400001</v>
      </c>
      <c r="I161" s="30">
        <f t="shared" si="9"/>
        <v>526.07765554000002</v>
      </c>
      <c r="J161" s="30">
        <f t="shared" si="9"/>
        <v>502.63783586</v>
      </c>
      <c r="K161" s="30">
        <f t="shared" si="9"/>
        <v>1593.1639285000001</v>
      </c>
      <c r="L161" s="30">
        <f t="shared" ref="L161:N161" si="10">L162+L163</f>
        <v>494.07420582000003</v>
      </c>
      <c r="M161" s="30">
        <f t="shared" si="10"/>
        <v>468.31582267999994</v>
      </c>
      <c r="N161" s="30">
        <f t="shared" si="10"/>
        <v>1639.4999437900001</v>
      </c>
      <c r="O161" s="30">
        <f t="shared" ref="O161:P161" si="11">O162+O163</f>
        <v>552.76852576999988</v>
      </c>
      <c r="P161" s="30">
        <f t="shared" si="11"/>
        <v>520.02947989999996</v>
      </c>
    </row>
    <row r="162" spans="2:16" s="1" customFormat="1" ht="30" customHeight="1" x14ac:dyDescent="0.25">
      <c r="B162" s="5" t="s">
        <v>185</v>
      </c>
      <c r="C162" s="28" t="s">
        <v>158</v>
      </c>
      <c r="D162" s="34">
        <f t="shared" si="8"/>
        <v>4389.9232585</v>
      </c>
      <c r="E162" s="34">
        <v>108.55525369</v>
      </c>
      <c r="F162" s="34">
        <v>10.47995137</v>
      </c>
      <c r="G162" s="34">
        <v>1035.0179398400001</v>
      </c>
      <c r="H162" s="34">
        <v>834.77032283999995</v>
      </c>
      <c r="I162" s="34">
        <v>22.084029409999999</v>
      </c>
      <c r="J162" s="34">
        <v>9.0036544200000002</v>
      </c>
      <c r="K162" s="34">
        <v>1107.1637051600001</v>
      </c>
      <c r="L162" s="34">
        <v>29.82820405</v>
      </c>
      <c r="M162" s="34">
        <v>8.30234469</v>
      </c>
      <c r="N162" s="34">
        <v>1183.32310738</v>
      </c>
      <c r="O162" s="34">
        <v>25.87940438</v>
      </c>
      <c r="P162" s="34">
        <v>15.51534127</v>
      </c>
    </row>
    <row r="163" spans="2:16" s="1" customFormat="1" ht="30" customHeight="1" x14ac:dyDescent="0.25">
      <c r="B163" s="5" t="s">
        <v>186</v>
      </c>
      <c r="C163" s="28" t="s">
        <v>159</v>
      </c>
      <c r="D163" s="34">
        <f t="shared" si="8"/>
        <v>5926.8319897700003</v>
      </c>
      <c r="E163" s="34">
        <v>591.01403129000005</v>
      </c>
      <c r="F163" s="34">
        <v>467.18371822</v>
      </c>
      <c r="G163" s="34">
        <v>467.46350846000001</v>
      </c>
      <c r="H163" s="34">
        <v>505.70312469999999</v>
      </c>
      <c r="I163" s="34">
        <v>503.99362613</v>
      </c>
      <c r="J163" s="34">
        <v>493.63418144000002</v>
      </c>
      <c r="K163" s="34">
        <v>486.00022334000005</v>
      </c>
      <c r="L163" s="34">
        <v>464.24600177000002</v>
      </c>
      <c r="M163" s="34">
        <v>460.01347798999996</v>
      </c>
      <c r="N163" s="34">
        <v>456.17683640999996</v>
      </c>
      <c r="O163" s="34">
        <v>526.8891213899999</v>
      </c>
      <c r="P163" s="34">
        <v>504.51413862999999</v>
      </c>
    </row>
    <row r="164" spans="2:16" s="1" customFormat="1" ht="30" customHeight="1" x14ac:dyDescent="0.25">
      <c r="B164" s="5" t="s">
        <v>187</v>
      </c>
      <c r="C164" s="25" t="s">
        <v>23</v>
      </c>
      <c r="D164" s="31">
        <f t="shared" si="8"/>
        <v>1658.54703283</v>
      </c>
      <c r="E164" s="31">
        <v>177.63646724</v>
      </c>
      <c r="F164" s="31">
        <v>121.84402004</v>
      </c>
      <c r="G164" s="31">
        <v>130.41891096000001</v>
      </c>
      <c r="H164" s="31">
        <v>133.01869893</v>
      </c>
      <c r="I164" s="31">
        <v>132.56861716</v>
      </c>
      <c r="J164" s="31">
        <v>131.22217527999999</v>
      </c>
      <c r="K164" s="31">
        <v>130.33769189</v>
      </c>
      <c r="L164" s="31">
        <v>132.52925690000001</v>
      </c>
      <c r="M164" s="31">
        <v>134.08946972999999</v>
      </c>
      <c r="N164" s="31">
        <v>139.48329849000001</v>
      </c>
      <c r="O164" s="31">
        <v>149.28778914</v>
      </c>
      <c r="P164" s="31">
        <v>146.11063707</v>
      </c>
    </row>
    <row r="165" spans="2:16" s="1" customFormat="1" ht="30" customHeight="1" x14ac:dyDescent="0.25">
      <c r="B165" s="35" t="s">
        <v>188</v>
      </c>
      <c r="C165" s="25" t="s">
        <v>161</v>
      </c>
      <c r="D165" s="31">
        <f t="shared" si="8"/>
        <v>2343.28832891</v>
      </c>
      <c r="E165" s="31">
        <v>299.69116874999997</v>
      </c>
      <c r="F165" s="31">
        <v>140.99845984000001</v>
      </c>
      <c r="G165" s="31">
        <v>145.89180507</v>
      </c>
      <c r="H165" s="31">
        <v>249.32424687</v>
      </c>
      <c r="I165" s="31">
        <v>253.56902083</v>
      </c>
      <c r="J165" s="31">
        <v>266.05948458</v>
      </c>
      <c r="K165" s="31">
        <v>183.24261464</v>
      </c>
      <c r="L165" s="31">
        <v>168.76639777</v>
      </c>
      <c r="M165" s="31">
        <v>152.35476911000001</v>
      </c>
      <c r="N165" s="31">
        <v>145.21335210999999</v>
      </c>
      <c r="O165" s="31">
        <v>165.01292968000001</v>
      </c>
      <c r="P165" s="31">
        <v>173.16407966</v>
      </c>
    </row>
    <row r="166" spans="2:16" s="1" customFormat="1" ht="30" customHeight="1" x14ac:dyDescent="0.25">
      <c r="B166" s="5" t="s">
        <v>189</v>
      </c>
      <c r="C166" s="26" t="s">
        <v>24</v>
      </c>
      <c r="D166" s="32">
        <f t="shared" si="8"/>
        <v>364.69201756000001</v>
      </c>
      <c r="E166" s="32">
        <v>35.096778129999997</v>
      </c>
      <c r="F166" s="32">
        <v>27.856896540000001</v>
      </c>
      <c r="G166" s="32">
        <v>29.653459829999999</v>
      </c>
      <c r="H166" s="32">
        <v>32.173162259999998</v>
      </c>
      <c r="I166" s="32">
        <v>34.633547970000002</v>
      </c>
      <c r="J166" s="32">
        <v>30.404203949999999</v>
      </c>
      <c r="K166" s="32">
        <v>27.702835010000001</v>
      </c>
      <c r="L166" s="32">
        <v>37.085354819999999</v>
      </c>
      <c r="M166" s="32">
        <v>36.101419630000002</v>
      </c>
      <c r="N166" s="32">
        <v>29.47845848</v>
      </c>
      <c r="O166" s="32">
        <v>27.96953744</v>
      </c>
      <c r="P166" s="32">
        <v>16.5363635</v>
      </c>
    </row>
    <row r="167" spans="2:16" s="1" customFormat="1" ht="30" customHeight="1" x14ac:dyDescent="0.25">
      <c r="B167" s="5" t="s">
        <v>190</v>
      </c>
      <c r="C167" s="15" t="s">
        <v>25</v>
      </c>
      <c r="D167" s="17">
        <f t="shared" si="8"/>
        <v>14683.282627569999</v>
      </c>
      <c r="E167" s="16">
        <f t="shared" ref="E167:P167" si="12">E161+E164+E165+E166</f>
        <v>1211.9936991</v>
      </c>
      <c r="F167" s="16">
        <f t="shared" si="12"/>
        <v>768.36304600999995</v>
      </c>
      <c r="G167" s="16">
        <f t="shared" si="12"/>
        <v>1808.4456241599999</v>
      </c>
      <c r="H167" s="16">
        <f t="shared" si="12"/>
        <v>1754.9895556000001</v>
      </c>
      <c r="I167" s="16">
        <f t="shared" si="12"/>
        <v>946.84884150000005</v>
      </c>
      <c r="J167" s="16">
        <f t="shared" si="12"/>
        <v>930.32369967</v>
      </c>
      <c r="K167" s="16">
        <f t="shared" si="12"/>
        <v>1934.4470700400002</v>
      </c>
      <c r="L167" s="16">
        <f t="shared" si="12"/>
        <v>832.45521531000009</v>
      </c>
      <c r="M167" s="16">
        <f t="shared" si="12"/>
        <v>790.86148114999992</v>
      </c>
      <c r="N167" s="16">
        <f t="shared" si="12"/>
        <v>1953.6750528699999</v>
      </c>
      <c r="O167" s="16">
        <f t="shared" si="12"/>
        <v>895.03878202999988</v>
      </c>
      <c r="P167" s="16">
        <f t="shared" si="12"/>
        <v>855.84056012999997</v>
      </c>
    </row>
    <row r="168" spans="2:16" s="1" customFormat="1" ht="30" customHeight="1" thickBot="1" x14ac:dyDescent="0.3">
      <c r="B168" s="5" t="s">
        <v>191</v>
      </c>
      <c r="C168" s="27" t="s">
        <v>160</v>
      </c>
      <c r="D168" s="33">
        <f t="shared" si="8"/>
        <v>1553.01232222</v>
      </c>
      <c r="E168" s="33">
        <v>214.74723929000001</v>
      </c>
      <c r="F168" s="33">
        <v>113.00202098</v>
      </c>
      <c r="G168" s="33">
        <v>103.99695946</v>
      </c>
      <c r="H168" s="33">
        <v>141.82712407</v>
      </c>
      <c r="I168" s="33">
        <v>157.90773962</v>
      </c>
      <c r="J168" s="33">
        <v>136.51655278999999</v>
      </c>
      <c r="K168" s="33">
        <v>126.55450063000001</v>
      </c>
      <c r="L168" s="33">
        <v>104.04198449</v>
      </c>
      <c r="M168" s="33">
        <v>101.22419865000001</v>
      </c>
      <c r="N168" s="33">
        <v>133.55669839000001</v>
      </c>
      <c r="O168" s="33">
        <v>114.27790661</v>
      </c>
      <c r="P168" s="33">
        <v>105.35939724000001</v>
      </c>
    </row>
    <row r="169" spans="2:16" s="1" customFormat="1" ht="12" customHeight="1" thickTop="1" thickBot="1" x14ac:dyDescent="0.3">
      <c r="B169" s="5"/>
      <c r="C169" s="29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</row>
    <row r="170" spans="2:16" s="1" customFormat="1" ht="30" customHeight="1" thickTop="1" x14ac:dyDescent="0.25">
      <c r="B170" s="5"/>
      <c r="C170" s="7" t="s">
        <v>192</v>
      </c>
      <c r="D170" s="9" t="s">
        <v>12</v>
      </c>
      <c r="E170" s="8" t="s">
        <v>0</v>
      </c>
      <c r="F170" s="8" t="s">
        <v>1</v>
      </c>
      <c r="G170" s="8" t="s">
        <v>2</v>
      </c>
      <c r="H170" s="8" t="s">
        <v>3</v>
      </c>
      <c r="I170" s="8" t="s">
        <v>4</v>
      </c>
      <c r="J170" s="8" t="s">
        <v>5</v>
      </c>
      <c r="K170" s="8" t="s">
        <v>6</v>
      </c>
      <c r="L170" s="8" t="s">
        <v>7</v>
      </c>
      <c r="M170" s="8" t="s">
        <v>8</v>
      </c>
      <c r="N170" s="8" t="s">
        <v>9</v>
      </c>
      <c r="O170" s="8" t="s">
        <v>10</v>
      </c>
      <c r="P170" s="8" t="s">
        <v>11</v>
      </c>
    </row>
    <row r="171" spans="2:16" s="1" customFormat="1" ht="30" customHeight="1" x14ac:dyDescent="0.25">
      <c r="B171" s="5" t="s">
        <v>193</v>
      </c>
      <c r="C171" s="11" t="s">
        <v>12</v>
      </c>
      <c r="D171" s="14">
        <f>SUM(E171:P171)</f>
        <v>17098.364713989999</v>
      </c>
      <c r="E171" s="13">
        <f t="shared" ref="E171:P171" si="13">E178+E179</f>
        <v>1342.1215137300001</v>
      </c>
      <c r="F171" s="13">
        <f t="shared" si="13"/>
        <v>945.87900925999998</v>
      </c>
      <c r="G171" s="13">
        <f t="shared" si="13"/>
        <v>1943.2636829800001</v>
      </c>
      <c r="H171" s="13">
        <f t="shared" si="13"/>
        <v>1987.6036420099999</v>
      </c>
      <c r="I171" s="13">
        <f t="shared" si="13"/>
        <v>1083.2071436599999</v>
      </c>
      <c r="J171" s="13">
        <f t="shared" si="13"/>
        <v>1038.57110203</v>
      </c>
      <c r="K171" s="13">
        <f t="shared" si="13"/>
        <v>2146.9519024199999</v>
      </c>
      <c r="L171" s="13">
        <f t="shared" si="13"/>
        <v>1020.0447930499998</v>
      </c>
      <c r="M171" s="13">
        <f t="shared" si="13"/>
        <v>1044.7767373500001</v>
      </c>
      <c r="N171" s="13">
        <f t="shared" si="13"/>
        <v>2328.2152427800002</v>
      </c>
      <c r="O171" s="13">
        <f t="shared" si="13"/>
        <v>963.65322050999998</v>
      </c>
      <c r="P171" s="13">
        <f t="shared" si="13"/>
        <v>1254.0767242100001</v>
      </c>
    </row>
    <row r="172" spans="2:16" s="1" customFormat="1" ht="30" customHeight="1" x14ac:dyDescent="0.25">
      <c r="B172" s="5" t="s">
        <v>194</v>
      </c>
      <c r="C172" s="24" t="s">
        <v>27</v>
      </c>
      <c r="D172" s="30">
        <f t="shared" ref="D172:D179" si="14">SUM(E172:P172)</f>
        <v>10821.48734148</v>
      </c>
      <c r="E172" s="30">
        <f t="shared" ref="E172:P172" si="15">E173+E174</f>
        <v>721.52638051999998</v>
      </c>
      <c r="F172" s="30">
        <f t="shared" si="15"/>
        <v>497.07799344</v>
      </c>
      <c r="G172" s="30">
        <f t="shared" si="15"/>
        <v>1547.9705401600002</v>
      </c>
      <c r="H172" s="30">
        <f t="shared" si="15"/>
        <v>1442.3701759600001</v>
      </c>
      <c r="I172" s="30">
        <f t="shared" si="15"/>
        <v>524.04379537</v>
      </c>
      <c r="J172" s="30">
        <f t="shared" si="15"/>
        <v>515.56438192000007</v>
      </c>
      <c r="K172" s="30">
        <f t="shared" si="15"/>
        <v>1626.0168466099999</v>
      </c>
      <c r="L172" s="30">
        <f t="shared" si="15"/>
        <v>501.07095848999995</v>
      </c>
      <c r="M172" s="30">
        <f t="shared" si="15"/>
        <v>494.82679866000001</v>
      </c>
      <c r="N172" s="30">
        <f t="shared" si="15"/>
        <v>1846.1656532000002</v>
      </c>
      <c r="O172" s="30">
        <f t="shared" si="15"/>
        <v>520.46240651000005</v>
      </c>
      <c r="P172" s="30">
        <f t="shared" si="15"/>
        <v>584.39141063999989</v>
      </c>
    </row>
    <row r="173" spans="2:16" s="1" customFormat="1" ht="30" customHeight="1" x14ac:dyDescent="0.25">
      <c r="B173" s="5" t="s">
        <v>195</v>
      </c>
      <c r="C173" s="28" t="s">
        <v>158</v>
      </c>
      <c r="D173" s="34">
        <f t="shared" si="14"/>
        <v>4726.2978931200005</v>
      </c>
      <c r="E173" s="34">
        <v>115.55773066</v>
      </c>
      <c r="F173" s="34">
        <v>11.25229708</v>
      </c>
      <c r="G173" s="34">
        <v>1049.8675916300001</v>
      </c>
      <c r="H173" s="34">
        <v>905.12243762000003</v>
      </c>
      <c r="I173" s="34">
        <v>37.89351431</v>
      </c>
      <c r="J173" s="34">
        <v>15.87353528</v>
      </c>
      <c r="K173" s="34">
        <v>1141.4336062499999</v>
      </c>
      <c r="L173" s="34">
        <v>26.759281770000001</v>
      </c>
      <c r="M173" s="34">
        <v>10.21262754</v>
      </c>
      <c r="N173" s="34">
        <v>1375.2258969300001</v>
      </c>
      <c r="O173" s="34">
        <v>22.791435289999999</v>
      </c>
      <c r="P173" s="34">
        <v>14.307938760000001</v>
      </c>
    </row>
    <row r="174" spans="2:16" s="1" customFormat="1" ht="30" customHeight="1" x14ac:dyDescent="0.25">
      <c r="B174" s="5" t="s">
        <v>196</v>
      </c>
      <c r="C174" s="28" t="s">
        <v>159</v>
      </c>
      <c r="D174" s="34">
        <f t="shared" si="14"/>
        <v>6095.189448359999</v>
      </c>
      <c r="E174" s="34">
        <v>605.96864985999991</v>
      </c>
      <c r="F174" s="34">
        <v>485.82569635999999</v>
      </c>
      <c r="G174" s="34">
        <v>498.10294853000005</v>
      </c>
      <c r="H174" s="34">
        <v>537.24773834000007</v>
      </c>
      <c r="I174" s="34">
        <v>486.15028106</v>
      </c>
      <c r="J174" s="34">
        <v>499.69084664000002</v>
      </c>
      <c r="K174" s="34">
        <v>484.58324035999999</v>
      </c>
      <c r="L174" s="34">
        <v>474.31167671999998</v>
      </c>
      <c r="M174" s="34">
        <v>484.61417112000004</v>
      </c>
      <c r="N174" s="34">
        <v>470.93975626999998</v>
      </c>
      <c r="O174" s="34">
        <v>497.67097122000007</v>
      </c>
      <c r="P174" s="34">
        <v>570.08347187999993</v>
      </c>
    </row>
    <row r="175" spans="2:16" s="1" customFormat="1" ht="30" customHeight="1" x14ac:dyDescent="0.25">
      <c r="B175" s="5" t="s">
        <v>197</v>
      </c>
      <c r="C175" s="25" t="s">
        <v>23</v>
      </c>
      <c r="D175" s="31">
        <f t="shared" si="14"/>
        <v>1846.3006427800001</v>
      </c>
      <c r="E175" s="31">
        <v>191.26925832000001</v>
      </c>
      <c r="F175" s="31">
        <v>131.49959851</v>
      </c>
      <c r="G175" s="31">
        <v>141.94720298999999</v>
      </c>
      <c r="H175" s="31">
        <v>140.63738610999999</v>
      </c>
      <c r="I175" s="31">
        <v>140.61867402999999</v>
      </c>
      <c r="J175" s="31">
        <v>144.41243403999999</v>
      </c>
      <c r="K175" s="31">
        <v>145.73054569000001</v>
      </c>
      <c r="L175" s="31">
        <v>153.51799903</v>
      </c>
      <c r="M175" s="31">
        <v>156.42694491</v>
      </c>
      <c r="N175" s="31">
        <v>161.46034182</v>
      </c>
      <c r="O175" s="31">
        <v>165.53447577</v>
      </c>
      <c r="P175" s="31">
        <v>173.24578156000001</v>
      </c>
    </row>
    <row r="176" spans="2:16" s="1" customFormat="1" ht="30" customHeight="1" x14ac:dyDescent="0.25">
      <c r="B176" s="35" t="s">
        <v>198</v>
      </c>
      <c r="C176" s="25" t="s">
        <v>161</v>
      </c>
      <c r="D176" s="31">
        <f t="shared" si="14"/>
        <v>2509.2895038399997</v>
      </c>
      <c r="E176" s="31">
        <v>235.25151735</v>
      </c>
      <c r="F176" s="31">
        <v>177.11944159999999</v>
      </c>
      <c r="G176" s="31">
        <v>139.23658957000001</v>
      </c>
      <c r="H176" s="31">
        <v>248.14090741000001</v>
      </c>
      <c r="I176" s="31">
        <v>241.25724381000001</v>
      </c>
      <c r="J176" s="31">
        <v>223.26434046</v>
      </c>
      <c r="K176" s="31">
        <v>188.61162594999999</v>
      </c>
      <c r="L176" s="31">
        <v>167.64506428999999</v>
      </c>
      <c r="M176" s="31">
        <v>239.59449892999999</v>
      </c>
      <c r="N176" s="31">
        <v>189.93125402999999</v>
      </c>
      <c r="O176" s="31">
        <v>150.36004306999999</v>
      </c>
      <c r="P176" s="31">
        <v>308.87697737000002</v>
      </c>
    </row>
    <row r="177" spans="2:16" s="1" customFormat="1" ht="30" customHeight="1" x14ac:dyDescent="0.25">
      <c r="B177" s="5" t="s">
        <v>199</v>
      </c>
      <c r="C177" s="26" t="s">
        <v>24</v>
      </c>
      <c r="D177" s="32">
        <f t="shared" si="14"/>
        <v>368.70821786000005</v>
      </c>
      <c r="E177" s="32">
        <v>18.036028470000002</v>
      </c>
      <c r="F177" s="32">
        <v>26.656613490000002</v>
      </c>
      <c r="G177" s="32">
        <v>14.54832758</v>
      </c>
      <c r="H177" s="32">
        <v>18.721081000000002</v>
      </c>
      <c r="I177" s="32">
        <v>56.340841449999999</v>
      </c>
      <c r="J177" s="32">
        <v>21.239003289999999</v>
      </c>
      <c r="K177" s="32">
        <v>24.479145949999999</v>
      </c>
      <c r="L177" s="32">
        <v>57.642250420000003</v>
      </c>
      <c r="M177" s="32">
        <v>31.905588380000001</v>
      </c>
      <c r="N177" s="32">
        <v>24.522366479999999</v>
      </c>
      <c r="O177" s="32">
        <v>17.274873370000002</v>
      </c>
      <c r="P177" s="32">
        <v>57.342097979999998</v>
      </c>
    </row>
    <row r="178" spans="2:16" s="1" customFormat="1" ht="30" customHeight="1" x14ac:dyDescent="0.25">
      <c r="B178" s="5" t="s">
        <v>200</v>
      </c>
      <c r="C178" s="15" t="s">
        <v>25</v>
      </c>
      <c r="D178" s="17">
        <f t="shared" si="14"/>
        <v>15545.785705959999</v>
      </c>
      <c r="E178" s="16">
        <f t="shared" ref="E178:P178" si="16">E172+E175+E176+E177</f>
        <v>1166.0831846600001</v>
      </c>
      <c r="F178" s="16">
        <f t="shared" si="16"/>
        <v>832.35364703999994</v>
      </c>
      <c r="G178" s="16">
        <f t="shared" si="16"/>
        <v>1843.7026603000002</v>
      </c>
      <c r="H178" s="16">
        <f t="shared" si="16"/>
        <v>1849.86955048</v>
      </c>
      <c r="I178" s="16">
        <f t="shared" si="16"/>
        <v>962.26055465999991</v>
      </c>
      <c r="J178" s="16">
        <f t="shared" si="16"/>
        <v>904.48015971000007</v>
      </c>
      <c r="K178" s="16">
        <f t="shared" si="16"/>
        <v>1984.8381641999999</v>
      </c>
      <c r="L178" s="16">
        <f t="shared" si="16"/>
        <v>879.87627222999981</v>
      </c>
      <c r="M178" s="16">
        <f t="shared" si="16"/>
        <v>922.75383088000001</v>
      </c>
      <c r="N178" s="16">
        <f t="shared" si="16"/>
        <v>2222.07961553</v>
      </c>
      <c r="O178" s="16">
        <f t="shared" si="16"/>
        <v>853.63179872000001</v>
      </c>
      <c r="P178" s="16">
        <f t="shared" si="16"/>
        <v>1123.85626755</v>
      </c>
    </row>
    <row r="179" spans="2:16" s="1" customFormat="1" ht="30" customHeight="1" thickBot="1" x14ac:dyDescent="0.3">
      <c r="B179" s="5" t="s">
        <v>201</v>
      </c>
      <c r="C179" s="27" t="s">
        <v>160</v>
      </c>
      <c r="D179" s="33">
        <f t="shared" si="14"/>
        <v>1552.5790080299998</v>
      </c>
      <c r="E179" s="33">
        <v>176.03832907</v>
      </c>
      <c r="F179" s="33">
        <v>113.52536222000001</v>
      </c>
      <c r="G179" s="33">
        <v>99.561022679999994</v>
      </c>
      <c r="H179" s="33">
        <v>137.73409153</v>
      </c>
      <c r="I179" s="33">
        <v>120.946589</v>
      </c>
      <c r="J179" s="33">
        <v>134.09094232000001</v>
      </c>
      <c r="K179" s="33">
        <v>162.11373821999999</v>
      </c>
      <c r="L179" s="33">
        <v>140.16852082</v>
      </c>
      <c r="M179" s="33">
        <v>122.02290647</v>
      </c>
      <c r="N179" s="33">
        <v>106.13562725</v>
      </c>
      <c r="O179" s="33">
        <v>110.02142179000001</v>
      </c>
      <c r="P179" s="33">
        <v>130.22045666</v>
      </c>
    </row>
    <row r="180" spans="2:16" s="1" customFormat="1" ht="9.75" customHeight="1" thickTop="1" thickBot="1" x14ac:dyDescent="0.3">
      <c r="B180" s="5"/>
      <c r="C180" s="29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</row>
    <row r="181" spans="2:16" s="1" customFormat="1" ht="30" customHeight="1" thickTop="1" x14ac:dyDescent="0.25">
      <c r="B181" s="5"/>
      <c r="C181" s="7" t="s">
        <v>202</v>
      </c>
      <c r="D181" s="9" t="s">
        <v>12</v>
      </c>
      <c r="E181" s="8" t="s">
        <v>0</v>
      </c>
      <c r="F181" s="8" t="s">
        <v>1</v>
      </c>
      <c r="G181" s="8" t="s">
        <v>2</v>
      </c>
      <c r="H181" s="8" t="s">
        <v>3</v>
      </c>
      <c r="I181" s="8" t="s">
        <v>4</v>
      </c>
      <c r="J181" s="8" t="s">
        <v>5</v>
      </c>
      <c r="K181" s="8" t="s">
        <v>6</v>
      </c>
      <c r="L181" s="8" t="s">
        <v>7</v>
      </c>
      <c r="M181" s="8" t="s">
        <v>8</v>
      </c>
      <c r="N181" s="8" t="s">
        <v>9</v>
      </c>
      <c r="O181" s="8" t="s">
        <v>10</v>
      </c>
      <c r="P181" s="8" t="s">
        <v>11</v>
      </c>
    </row>
    <row r="182" spans="2:16" s="1" customFormat="1" ht="30" customHeight="1" x14ac:dyDescent="0.25">
      <c r="B182" s="5" t="s">
        <v>211</v>
      </c>
      <c r="C182" s="11" t="s">
        <v>12</v>
      </c>
      <c r="D182" s="14">
        <f>SUM(E182:P182)</f>
        <v>16748.98304635</v>
      </c>
      <c r="E182" s="13">
        <f t="shared" ref="E182:P182" si="17">E189+E190</f>
        <v>1590.8866105399998</v>
      </c>
      <c r="F182" s="13">
        <f t="shared" si="17"/>
        <v>1012.4856831</v>
      </c>
      <c r="G182" s="13">
        <f t="shared" si="17"/>
        <v>1253.9311223899999</v>
      </c>
      <c r="H182" s="13">
        <f t="shared" si="17"/>
        <v>2645.2692060699997</v>
      </c>
      <c r="I182" s="13">
        <f t="shared" si="17"/>
        <v>949.64950625999995</v>
      </c>
      <c r="J182" s="13">
        <f t="shared" si="17"/>
        <v>875.63449822999996</v>
      </c>
      <c r="K182" s="13">
        <f t="shared" si="17"/>
        <v>2088.8064234900003</v>
      </c>
      <c r="L182" s="13">
        <f t="shared" si="17"/>
        <v>864.28780653999991</v>
      </c>
      <c r="M182" s="13">
        <f t="shared" si="17"/>
        <v>905.44996836999997</v>
      </c>
      <c r="N182" s="13">
        <f t="shared" si="17"/>
        <v>2577.1166657399999</v>
      </c>
      <c r="O182" s="13">
        <f t="shared" si="17"/>
        <v>961.2349710699998</v>
      </c>
      <c r="P182" s="13">
        <f t="shared" si="17"/>
        <v>1024.23058455</v>
      </c>
    </row>
    <row r="183" spans="2:16" s="1" customFormat="1" ht="30" customHeight="1" x14ac:dyDescent="0.25">
      <c r="B183" s="5" t="s">
        <v>203</v>
      </c>
      <c r="C183" s="24" t="s">
        <v>27</v>
      </c>
      <c r="D183" s="30">
        <f t="shared" ref="D183:D190" si="18">SUM(E183:P183)</f>
        <v>10274.11867084</v>
      </c>
      <c r="E183" s="30">
        <f t="shared" ref="E183:P183" si="19">E184+E185</f>
        <v>806.17052721000005</v>
      </c>
      <c r="F183" s="30">
        <f t="shared" si="19"/>
        <v>504.02118431000002</v>
      </c>
      <c r="G183" s="30">
        <f t="shared" si="19"/>
        <v>750.50024180000003</v>
      </c>
      <c r="H183" s="30">
        <f t="shared" si="19"/>
        <v>2110.6828820800001</v>
      </c>
      <c r="I183" s="30">
        <f t="shared" si="19"/>
        <v>406.24391606999995</v>
      </c>
      <c r="J183" s="30">
        <f t="shared" si="19"/>
        <v>390.01223532999995</v>
      </c>
      <c r="K183" s="30">
        <f t="shared" si="19"/>
        <v>1465.9890010300001</v>
      </c>
      <c r="L183" s="30">
        <f t="shared" si="19"/>
        <v>423.40741314999997</v>
      </c>
      <c r="M183" s="30">
        <f t="shared" si="19"/>
        <v>427.19934071999995</v>
      </c>
      <c r="N183" s="30">
        <f t="shared" si="19"/>
        <v>2033.73085509</v>
      </c>
      <c r="O183" s="30">
        <f t="shared" si="19"/>
        <v>470.85766719999998</v>
      </c>
      <c r="P183" s="30">
        <f t="shared" si="19"/>
        <v>485.30340684999993</v>
      </c>
    </row>
    <row r="184" spans="2:16" s="1" customFormat="1" ht="30" customHeight="1" x14ac:dyDescent="0.25">
      <c r="B184" s="5" t="s">
        <v>204</v>
      </c>
      <c r="C184" s="28" t="s">
        <v>158</v>
      </c>
      <c r="D184" s="34">
        <f t="shared" si="18"/>
        <v>4977.1877613699999</v>
      </c>
      <c r="E184" s="34">
        <v>165.11005195999999</v>
      </c>
      <c r="F184" s="34">
        <v>17.326004350000002</v>
      </c>
      <c r="G184" s="34">
        <v>284.48238394999998</v>
      </c>
      <c r="H184" s="34">
        <v>1674.70834567</v>
      </c>
      <c r="I184" s="34">
        <v>47.044436949999998</v>
      </c>
      <c r="J184" s="34">
        <v>17.98075566</v>
      </c>
      <c r="K184" s="34">
        <v>1079.50168936</v>
      </c>
      <c r="L184" s="34">
        <v>25.897308540000001</v>
      </c>
      <c r="M184" s="34">
        <v>12.726345439999999</v>
      </c>
      <c r="N184" s="34">
        <v>1616.9449485299999</v>
      </c>
      <c r="O184" s="34">
        <v>21.993976719999999</v>
      </c>
      <c r="P184" s="34">
        <v>13.471514239999999</v>
      </c>
    </row>
    <row r="185" spans="2:16" s="1" customFormat="1" ht="30" customHeight="1" x14ac:dyDescent="0.25">
      <c r="B185" s="5" t="s">
        <v>205</v>
      </c>
      <c r="C185" s="28" t="s">
        <v>159</v>
      </c>
      <c r="D185" s="34">
        <f t="shared" si="18"/>
        <v>5296.9309094699993</v>
      </c>
      <c r="E185" s="34">
        <v>641.06047525000008</v>
      </c>
      <c r="F185" s="34">
        <v>486.69517996000002</v>
      </c>
      <c r="G185" s="34">
        <v>466.01785785000004</v>
      </c>
      <c r="H185" s="34">
        <v>435.97453641000004</v>
      </c>
      <c r="I185" s="34">
        <v>359.19947911999998</v>
      </c>
      <c r="J185" s="34">
        <v>372.03147966999995</v>
      </c>
      <c r="K185" s="34">
        <v>386.48731167</v>
      </c>
      <c r="L185" s="34">
        <v>397.51010460999998</v>
      </c>
      <c r="M185" s="34">
        <v>414.47299527999996</v>
      </c>
      <c r="N185" s="34">
        <v>416.78590656</v>
      </c>
      <c r="O185" s="34">
        <v>448.86369048</v>
      </c>
      <c r="P185" s="34">
        <v>471.83189260999995</v>
      </c>
    </row>
    <row r="186" spans="2:16" s="1" customFormat="1" ht="30" customHeight="1" x14ac:dyDescent="0.25">
      <c r="B186" s="5" t="s">
        <v>206</v>
      </c>
      <c r="C186" s="25" t="s">
        <v>23</v>
      </c>
      <c r="D186" s="31">
        <f t="shared" si="18"/>
        <v>1953.0565048600001</v>
      </c>
      <c r="E186" s="31">
        <v>212.03632937</v>
      </c>
      <c r="F186" s="31">
        <v>151.04623835999999</v>
      </c>
      <c r="G186" s="31">
        <v>151.31061450999999</v>
      </c>
      <c r="H186" s="31">
        <v>168.27151827</v>
      </c>
      <c r="I186" s="31">
        <v>153.29232506</v>
      </c>
      <c r="J186" s="31">
        <v>156.51270797999999</v>
      </c>
      <c r="K186" s="31">
        <v>153.08588619</v>
      </c>
      <c r="L186" s="31">
        <v>153.2539185</v>
      </c>
      <c r="M186" s="31">
        <v>156.86785341999999</v>
      </c>
      <c r="N186" s="31">
        <v>159.70015687</v>
      </c>
      <c r="O186" s="31">
        <v>164.80553491000001</v>
      </c>
      <c r="P186" s="31">
        <v>172.87342142</v>
      </c>
    </row>
    <row r="187" spans="2:16" s="1" customFormat="1" ht="30" customHeight="1" x14ac:dyDescent="0.25">
      <c r="B187" s="35" t="s">
        <v>207</v>
      </c>
      <c r="C187" s="25" t="s">
        <v>161</v>
      </c>
      <c r="D187" s="31">
        <f t="shared" si="18"/>
        <v>2550.60542859</v>
      </c>
      <c r="E187" s="31">
        <v>338.06179635000001</v>
      </c>
      <c r="F187" s="31">
        <v>200.06059309</v>
      </c>
      <c r="G187" s="31">
        <v>163.95223311999999</v>
      </c>
      <c r="H187" s="31">
        <v>215.32584947999999</v>
      </c>
      <c r="I187" s="31">
        <v>237.17214522</v>
      </c>
      <c r="J187" s="31">
        <v>206.63971629</v>
      </c>
      <c r="K187" s="31">
        <v>295.97323402000001</v>
      </c>
      <c r="L187" s="31">
        <v>160.40550264000001</v>
      </c>
      <c r="M187" s="31">
        <v>178.09219458999999</v>
      </c>
      <c r="N187" s="31">
        <v>169.69078100999999</v>
      </c>
      <c r="O187" s="31">
        <v>165.32816607999999</v>
      </c>
      <c r="P187" s="31">
        <v>219.9032167</v>
      </c>
    </row>
    <row r="188" spans="2:16" s="1" customFormat="1" ht="30" customHeight="1" x14ac:dyDescent="0.25">
      <c r="B188" s="5" t="s">
        <v>208</v>
      </c>
      <c r="C188" s="26" t="s">
        <v>24</v>
      </c>
      <c r="D188" s="32">
        <f t="shared" si="18"/>
        <v>413.48736699999995</v>
      </c>
      <c r="E188" s="32">
        <v>46.239250679999998</v>
      </c>
      <c r="F188" s="32">
        <v>21.33308512</v>
      </c>
      <c r="G188" s="32">
        <v>19.18407646</v>
      </c>
      <c r="H188" s="32">
        <v>22.375067470000001</v>
      </c>
      <c r="I188" s="32">
        <v>28.650022620000001</v>
      </c>
      <c r="J188" s="32">
        <v>21.241912920000001</v>
      </c>
      <c r="K188" s="32">
        <v>37.45195262</v>
      </c>
      <c r="L188" s="32">
        <v>26.236234119999999</v>
      </c>
      <c r="M188" s="32">
        <v>24.25698135</v>
      </c>
      <c r="N188" s="32">
        <v>83.134546369999995</v>
      </c>
      <c r="O188" s="32">
        <v>47.762159400000002</v>
      </c>
      <c r="P188" s="32">
        <v>35.622077869999998</v>
      </c>
    </row>
    <row r="189" spans="2:16" s="1" customFormat="1" ht="30" customHeight="1" x14ac:dyDescent="0.25">
      <c r="B189" s="5" t="s">
        <v>209</v>
      </c>
      <c r="C189" s="15" t="s">
        <v>25</v>
      </c>
      <c r="D189" s="17">
        <f t="shared" si="18"/>
        <v>15191.267971289999</v>
      </c>
      <c r="E189" s="16">
        <f t="shared" ref="E189:P189" si="20">E183+E186+E187+E188</f>
        <v>1402.5079036099999</v>
      </c>
      <c r="F189" s="16">
        <f t="shared" si="20"/>
        <v>876.46110088</v>
      </c>
      <c r="G189" s="16">
        <f t="shared" si="20"/>
        <v>1084.94716589</v>
      </c>
      <c r="H189" s="16">
        <f t="shared" si="20"/>
        <v>2516.6553172999998</v>
      </c>
      <c r="I189" s="16">
        <f t="shared" si="20"/>
        <v>825.35840896999991</v>
      </c>
      <c r="J189" s="16">
        <f t="shared" si="20"/>
        <v>774.40657251999994</v>
      </c>
      <c r="K189" s="16">
        <f t="shared" si="20"/>
        <v>1952.5000738600002</v>
      </c>
      <c r="L189" s="16">
        <f t="shared" si="20"/>
        <v>763.30306840999992</v>
      </c>
      <c r="M189" s="16">
        <f t="shared" si="20"/>
        <v>786.41637007999998</v>
      </c>
      <c r="N189" s="16">
        <f t="shared" si="20"/>
        <v>2446.2563393400001</v>
      </c>
      <c r="O189" s="16">
        <f t="shared" si="20"/>
        <v>848.75352758999986</v>
      </c>
      <c r="P189" s="16">
        <f t="shared" si="20"/>
        <v>913.70212284000002</v>
      </c>
    </row>
    <row r="190" spans="2:16" s="1" customFormat="1" ht="30" customHeight="1" thickBot="1" x14ac:dyDescent="0.3">
      <c r="B190" s="5" t="s">
        <v>210</v>
      </c>
      <c r="C190" s="27" t="s">
        <v>160</v>
      </c>
      <c r="D190" s="33">
        <f t="shared" si="18"/>
        <v>1557.7150750600003</v>
      </c>
      <c r="E190" s="33">
        <v>188.37870692999999</v>
      </c>
      <c r="F190" s="33">
        <v>136.02458222000001</v>
      </c>
      <c r="G190" s="33">
        <v>168.98395650000001</v>
      </c>
      <c r="H190" s="33">
        <v>128.61388876999999</v>
      </c>
      <c r="I190" s="33">
        <v>124.29109729</v>
      </c>
      <c r="J190" s="33">
        <v>101.22792570999999</v>
      </c>
      <c r="K190" s="33">
        <v>136.30634963</v>
      </c>
      <c r="L190" s="33">
        <v>100.98473813</v>
      </c>
      <c r="M190" s="33">
        <v>119.03359829</v>
      </c>
      <c r="N190" s="33">
        <v>130.86032639999999</v>
      </c>
      <c r="O190" s="33">
        <v>112.48144348</v>
      </c>
      <c r="P190" s="33">
        <v>110.52846171</v>
      </c>
    </row>
    <row r="191" spans="2:16" s="1" customFormat="1" ht="10.5" customHeight="1" thickTop="1" thickBot="1" x14ac:dyDescent="0.3">
      <c r="B191" s="5"/>
      <c r="C191" s="29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</row>
    <row r="192" spans="2:16" s="1" customFormat="1" ht="30" customHeight="1" thickTop="1" x14ac:dyDescent="0.25">
      <c r="B192" s="5"/>
      <c r="C192" s="7" t="s">
        <v>212</v>
      </c>
      <c r="D192" s="9" t="s">
        <v>12</v>
      </c>
      <c r="E192" s="8" t="s">
        <v>0</v>
      </c>
      <c r="F192" s="8" t="s">
        <v>1</v>
      </c>
      <c r="G192" s="8" t="s">
        <v>2</v>
      </c>
      <c r="H192" s="8" t="s">
        <v>3</v>
      </c>
      <c r="I192" s="8" t="s">
        <v>4</v>
      </c>
      <c r="J192" s="8" t="s">
        <v>5</v>
      </c>
      <c r="K192" s="8" t="s">
        <v>6</v>
      </c>
      <c r="L192" s="8" t="s">
        <v>7</v>
      </c>
      <c r="M192" s="8" t="s">
        <v>8</v>
      </c>
      <c r="N192" s="8" t="s">
        <v>9</v>
      </c>
      <c r="O192" s="8" t="s">
        <v>10</v>
      </c>
      <c r="P192" s="8" t="s">
        <v>11</v>
      </c>
    </row>
    <row r="193" spans="2:16" s="1" customFormat="1" ht="30" customHeight="1" x14ac:dyDescent="0.25">
      <c r="B193" s="5" t="s">
        <v>213</v>
      </c>
      <c r="C193" s="11" t="s">
        <v>12</v>
      </c>
      <c r="D193" s="14">
        <f>SUM(E193:P193)</f>
        <v>23287.845335270002</v>
      </c>
      <c r="E193" s="13">
        <f t="shared" ref="E193:P193" si="21">E200+E201</f>
        <v>1708.2799712899998</v>
      </c>
      <c r="F193" s="13">
        <f t="shared" si="21"/>
        <v>1059.7331528499999</v>
      </c>
      <c r="G193" s="13">
        <f t="shared" si="21"/>
        <v>2281.0189402299998</v>
      </c>
      <c r="H193" s="13">
        <f t="shared" si="21"/>
        <v>2671.0923279100002</v>
      </c>
      <c r="I193" s="13">
        <f t="shared" si="21"/>
        <v>1358.95282752</v>
      </c>
      <c r="J193" s="13">
        <f t="shared" si="21"/>
        <v>1120.98516952</v>
      </c>
      <c r="K193" s="13">
        <f t="shared" si="21"/>
        <v>3213.2329504700001</v>
      </c>
      <c r="L193" s="13">
        <f t="shared" si="21"/>
        <v>1206.80189498</v>
      </c>
      <c r="M193" s="13">
        <f t="shared" si="21"/>
        <v>1191.60734654</v>
      </c>
      <c r="N193" s="13">
        <f t="shared" si="21"/>
        <v>3456.47264804</v>
      </c>
      <c r="O193" s="13">
        <f t="shared" si="21"/>
        <v>1138.53835078</v>
      </c>
      <c r="P193" s="13">
        <f t="shared" si="21"/>
        <v>2881.1297551400003</v>
      </c>
    </row>
    <row r="194" spans="2:16" s="1" customFormat="1" ht="30" customHeight="1" x14ac:dyDescent="0.25">
      <c r="B194" s="5" t="s">
        <v>214</v>
      </c>
      <c r="C194" s="24" t="s">
        <v>27</v>
      </c>
      <c r="D194" s="30">
        <f t="shared" ref="D194:D201" si="22">SUM(E194:P194)</f>
        <v>13890.201073439999</v>
      </c>
      <c r="E194" s="30">
        <f t="shared" ref="E194:P194" si="23">E195+E196</f>
        <v>788.53518126999995</v>
      </c>
      <c r="F194" s="30">
        <f t="shared" si="23"/>
        <v>576.85025051000002</v>
      </c>
      <c r="G194" s="30">
        <f t="shared" si="23"/>
        <v>1735.8664436499998</v>
      </c>
      <c r="H194" s="30">
        <f t="shared" si="23"/>
        <v>2012.6183960600001</v>
      </c>
      <c r="I194" s="30">
        <f t="shared" si="23"/>
        <v>561.15877465999995</v>
      </c>
      <c r="J194" s="30">
        <f t="shared" si="23"/>
        <v>535.31931629999997</v>
      </c>
      <c r="K194" s="30">
        <f t="shared" si="23"/>
        <v>2587.6120253600002</v>
      </c>
      <c r="L194" s="30">
        <f t="shared" si="23"/>
        <v>548.54925633000005</v>
      </c>
      <c r="M194" s="30">
        <f t="shared" si="23"/>
        <v>531.07427931999996</v>
      </c>
      <c r="N194" s="30">
        <f t="shared" si="23"/>
        <v>2853.6625451599998</v>
      </c>
      <c r="O194" s="30">
        <f t="shared" si="23"/>
        <v>556.23824427</v>
      </c>
      <c r="P194" s="30">
        <f t="shared" si="23"/>
        <v>602.71636054999999</v>
      </c>
    </row>
    <row r="195" spans="2:16" s="1" customFormat="1" ht="30" customHeight="1" x14ac:dyDescent="0.25">
      <c r="B195" s="5" t="s">
        <v>215</v>
      </c>
      <c r="C195" s="28" t="s">
        <v>158</v>
      </c>
      <c r="D195" s="34">
        <f t="shared" si="22"/>
        <v>7531.2272861600004</v>
      </c>
      <c r="E195" s="34">
        <v>152.46902011</v>
      </c>
      <c r="F195" s="34">
        <v>108.74654586</v>
      </c>
      <c r="G195" s="34">
        <v>1238.2148005199999</v>
      </c>
      <c r="H195" s="34">
        <v>1454.8922134100001</v>
      </c>
      <c r="I195" s="34">
        <v>41.247299869999999</v>
      </c>
      <c r="J195" s="34">
        <v>16.226084650000001</v>
      </c>
      <c r="K195" s="34">
        <v>2069.89976462</v>
      </c>
      <c r="L195" s="34">
        <v>36.758901819999998</v>
      </c>
      <c r="M195" s="34">
        <v>25.080159720000001</v>
      </c>
      <c r="N195" s="34">
        <v>2332.7608992999999</v>
      </c>
      <c r="O195" s="34">
        <v>45.086949650000001</v>
      </c>
      <c r="P195" s="34">
        <v>9.8446466299999997</v>
      </c>
    </row>
    <row r="196" spans="2:16" s="1" customFormat="1" ht="30" customHeight="1" x14ac:dyDescent="0.25">
      <c r="B196" s="5" t="s">
        <v>216</v>
      </c>
      <c r="C196" s="28" t="s">
        <v>159</v>
      </c>
      <c r="D196" s="34">
        <f t="shared" si="22"/>
        <v>6358.9737872799997</v>
      </c>
      <c r="E196" s="34">
        <v>636.06616115999998</v>
      </c>
      <c r="F196" s="34">
        <v>468.10370465</v>
      </c>
      <c r="G196" s="34">
        <v>497.65164312999997</v>
      </c>
      <c r="H196" s="34">
        <v>557.72618265000006</v>
      </c>
      <c r="I196" s="34">
        <v>519.91147478999994</v>
      </c>
      <c r="J196" s="34">
        <v>519.09323165000001</v>
      </c>
      <c r="K196" s="34">
        <v>517.71226074000003</v>
      </c>
      <c r="L196" s="34">
        <v>511.79035451000004</v>
      </c>
      <c r="M196" s="34">
        <v>505.99411959999998</v>
      </c>
      <c r="N196" s="34">
        <v>520.90164585999992</v>
      </c>
      <c r="O196" s="34">
        <v>511.15129462000004</v>
      </c>
      <c r="P196" s="34">
        <v>592.87171392000005</v>
      </c>
    </row>
    <row r="197" spans="2:16" s="1" customFormat="1" ht="30" customHeight="1" x14ac:dyDescent="0.25">
      <c r="B197" s="5" t="s">
        <v>217</v>
      </c>
      <c r="C197" s="25" t="s">
        <v>23</v>
      </c>
      <c r="D197" s="31">
        <f t="shared" si="22"/>
        <v>2190.5077198600002</v>
      </c>
      <c r="E197" s="31">
        <v>229.31740454999999</v>
      </c>
      <c r="F197" s="31">
        <v>157.65818418000001</v>
      </c>
      <c r="G197" s="31">
        <v>165.97803268000001</v>
      </c>
      <c r="H197" s="31">
        <v>164.99690193999999</v>
      </c>
      <c r="I197" s="31">
        <v>169.83836681</v>
      </c>
      <c r="J197" s="31">
        <v>173.68748289999999</v>
      </c>
      <c r="K197" s="31">
        <v>174.95048955999999</v>
      </c>
      <c r="L197" s="31">
        <v>179.67387153000001</v>
      </c>
      <c r="M197" s="31">
        <v>188.09967929000001</v>
      </c>
      <c r="N197" s="31">
        <v>187.0294427</v>
      </c>
      <c r="O197" s="31">
        <v>192.22444093999999</v>
      </c>
      <c r="P197" s="31">
        <v>207.05342278000001</v>
      </c>
    </row>
    <row r="198" spans="2:16" s="1" customFormat="1" ht="30" customHeight="1" x14ac:dyDescent="0.25">
      <c r="B198" s="35" t="s">
        <v>218</v>
      </c>
      <c r="C198" s="25" t="s">
        <v>161</v>
      </c>
      <c r="D198" s="31">
        <f t="shared" si="22"/>
        <v>4570.37095959</v>
      </c>
      <c r="E198" s="31">
        <v>338.42285637999998</v>
      </c>
      <c r="F198" s="31">
        <v>182.54891001999999</v>
      </c>
      <c r="G198" s="31">
        <v>170.71921502000001</v>
      </c>
      <c r="H198" s="31">
        <v>291.74261908</v>
      </c>
      <c r="I198" s="31">
        <v>455.57756895</v>
      </c>
      <c r="J198" s="31">
        <v>224.83886348999999</v>
      </c>
      <c r="K198" s="31">
        <v>259.20027078999999</v>
      </c>
      <c r="L198" s="31">
        <v>303.58199324999998</v>
      </c>
      <c r="M198" s="31">
        <v>220.81125857000001</v>
      </c>
      <c r="N198" s="31">
        <v>212.60181215</v>
      </c>
      <c r="O198" s="31">
        <v>234.43162745000001</v>
      </c>
      <c r="P198" s="31">
        <v>1675.89396444</v>
      </c>
    </row>
    <row r="199" spans="2:16" s="1" customFormat="1" ht="30" customHeight="1" x14ac:dyDescent="0.25">
      <c r="B199" s="5" t="s">
        <v>219</v>
      </c>
      <c r="C199" s="26" t="s">
        <v>24</v>
      </c>
      <c r="D199" s="32">
        <f t="shared" si="22"/>
        <v>559.30982208</v>
      </c>
      <c r="E199" s="32">
        <v>54.464550039999999</v>
      </c>
      <c r="F199" s="32">
        <v>27.747702369999999</v>
      </c>
      <c r="G199" s="32">
        <v>56.98848306</v>
      </c>
      <c r="H199" s="32">
        <v>36.369584449999998</v>
      </c>
      <c r="I199" s="32">
        <v>37.907342409999998</v>
      </c>
      <c r="J199" s="32">
        <v>44.73454804</v>
      </c>
      <c r="K199" s="32">
        <v>40.379114790000003</v>
      </c>
      <c r="L199" s="32">
        <v>49.238994030000001</v>
      </c>
      <c r="M199" s="32">
        <v>74.903742170000001</v>
      </c>
      <c r="N199" s="32">
        <v>69.938639289999998</v>
      </c>
      <c r="O199" s="32">
        <v>33.243026630000003</v>
      </c>
      <c r="P199" s="32">
        <v>33.394094799999998</v>
      </c>
    </row>
    <row r="200" spans="2:16" s="1" customFormat="1" ht="30" customHeight="1" x14ac:dyDescent="0.25">
      <c r="B200" s="5" t="s">
        <v>220</v>
      </c>
      <c r="C200" s="15" t="s">
        <v>25</v>
      </c>
      <c r="D200" s="17">
        <f t="shared" si="22"/>
        <v>21210.389574970002</v>
      </c>
      <c r="E200" s="16">
        <f t="shared" ref="E200:P200" si="24">E194+E197+E198+E199</f>
        <v>1410.7399922399998</v>
      </c>
      <c r="F200" s="16">
        <f t="shared" si="24"/>
        <v>944.80504708000001</v>
      </c>
      <c r="G200" s="16">
        <f t="shared" si="24"/>
        <v>2129.5521744099997</v>
      </c>
      <c r="H200" s="16">
        <f t="shared" si="24"/>
        <v>2505.7275015300002</v>
      </c>
      <c r="I200" s="16">
        <f t="shared" si="24"/>
        <v>1224.4820528299999</v>
      </c>
      <c r="J200" s="16">
        <f t="shared" si="24"/>
        <v>978.58021072999998</v>
      </c>
      <c r="K200" s="16">
        <f t="shared" si="24"/>
        <v>3062.1419005000002</v>
      </c>
      <c r="L200" s="16">
        <f t="shared" si="24"/>
        <v>1081.04411514</v>
      </c>
      <c r="M200" s="16">
        <f t="shared" si="24"/>
        <v>1014.8889593500001</v>
      </c>
      <c r="N200" s="16">
        <f t="shared" si="24"/>
        <v>3323.2324392999999</v>
      </c>
      <c r="O200" s="16">
        <f t="shared" si="24"/>
        <v>1016.13733929</v>
      </c>
      <c r="P200" s="16">
        <f t="shared" si="24"/>
        <v>2519.05784257</v>
      </c>
    </row>
    <row r="201" spans="2:16" s="1" customFormat="1" ht="30" customHeight="1" thickBot="1" x14ac:dyDescent="0.3">
      <c r="B201" s="5" t="s">
        <v>221</v>
      </c>
      <c r="C201" s="27" t="s">
        <v>160</v>
      </c>
      <c r="D201" s="33">
        <f t="shared" si="22"/>
        <v>2077.4557603000003</v>
      </c>
      <c r="E201" s="33">
        <v>297.53997905</v>
      </c>
      <c r="F201" s="33">
        <v>114.92810577</v>
      </c>
      <c r="G201" s="33">
        <v>151.46676582000001</v>
      </c>
      <c r="H201" s="33">
        <v>165.36482638000001</v>
      </c>
      <c r="I201" s="33">
        <v>134.47077469000001</v>
      </c>
      <c r="J201" s="33">
        <v>142.40495878999999</v>
      </c>
      <c r="K201" s="33">
        <v>151.09104997</v>
      </c>
      <c r="L201" s="33">
        <v>125.75777984</v>
      </c>
      <c r="M201" s="33">
        <v>176.71838718999999</v>
      </c>
      <c r="N201" s="33">
        <v>133.24020874000001</v>
      </c>
      <c r="O201" s="33">
        <v>122.40101149</v>
      </c>
      <c r="P201" s="33">
        <v>362.07191256999999</v>
      </c>
    </row>
    <row r="202" spans="2:16" s="1" customFormat="1" ht="8.25" customHeight="1" thickTop="1" thickBot="1" x14ac:dyDescent="0.3">
      <c r="B202" s="5"/>
      <c r="C202" s="29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</row>
    <row r="203" spans="2:16" s="1" customFormat="1" ht="30" customHeight="1" thickTop="1" x14ac:dyDescent="0.25">
      <c r="B203" s="5"/>
      <c r="C203" s="7" t="s">
        <v>222</v>
      </c>
      <c r="D203" s="9" t="s">
        <v>12</v>
      </c>
      <c r="E203" s="8" t="s">
        <v>0</v>
      </c>
      <c r="F203" s="8" t="s">
        <v>1</v>
      </c>
      <c r="G203" s="8" t="s">
        <v>2</v>
      </c>
      <c r="H203" s="8" t="s">
        <v>3</v>
      </c>
      <c r="I203" s="8" t="s">
        <v>4</v>
      </c>
      <c r="J203" s="8" t="s">
        <v>5</v>
      </c>
      <c r="K203" s="8" t="s">
        <v>6</v>
      </c>
      <c r="L203" s="8" t="s">
        <v>7</v>
      </c>
      <c r="M203" s="8" t="s">
        <v>8</v>
      </c>
      <c r="N203" s="8" t="s">
        <v>9</v>
      </c>
      <c r="O203" s="8" t="s">
        <v>10</v>
      </c>
      <c r="P203" s="8" t="s">
        <v>11</v>
      </c>
    </row>
    <row r="204" spans="2:16" s="1" customFormat="1" ht="30" customHeight="1" x14ac:dyDescent="0.25">
      <c r="B204" s="5" t="s">
        <v>231</v>
      </c>
      <c r="C204" s="11" t="s">
        <v>12</v>
      </c>
      <c r="D204" s="14">
        <f>SUM(E204:P204)</f>
        <v>25655.401265750002</v>
      </c>
      <c r="E204" s="13">
        <f t="shared" ref="E204:P204" si="25">E211+E212</f>
        <v>1966.8703853</v>
      </c>
      <c r="F204" s="13">
        <f t="shared" si="25"/>
        <v>1158.2421244100001</v>
      </c>
      <c r="G204" s="13">
        <f t="shared" si="25"/>
        <v>3112.1549404399998</v>
      </c>
      <c r="H204" s="13">
        <f t="shared" si="25"/>
        <v>3331.2698454700003</v>
      </c>
      <c r="I204" s="13">
        <f t="shared" si="25"/>
        <v>1569.0738124500001</v>
      </c>
      <c r="J204" s="13">
        <f t="shared" si="25"/>
        <v>1401.9196786300001</v>
      </c>
      <c r="K204" s="13">
        <f t="shared" si="25"/>
        <v>3785.79939642</v>
      </c>
      <c r="L204" s="13">
        <f t="shared" si="25"/>
        <v>1353.0764331299999</v>
      </c>
      <c r="M204" s="13">
        <f t="shared" si="25"/>
        <v>1319.47722658</v>
      </c>
      <c r="N204" s="13">
        <f t="shared" si="25"/>
        <v>3746.8765114399994</v>
      </c>
      <c r="O204" s="13">
        <f t="shared" si="25"/>
        <v>1370.2230933200001</v>
      </c>
      <c r="P204" s="13">
        <f t="shared" si="25"/>
        <v>1540.4178181600003</v>
      </c>
    </row>
    <row r="205" spans="2:16" s="1" customFormat="1" ht="30" customHeight="1" x14ac:dyDescent="0.25">
      <c r="B205" s="5" t="s">
        <v>223</v>
      </c>
      <c r="C205" s="24" t="s">
        <v>27</v>
      </c>
      <c r="D205" s="30">
        <f t="shared" ref="D205:D212" si="26">SUM(E205:P205)</f>
        <v>16393.41208586</v>
      </c>
      <c r="E205" s="30">
        <f t="shared" ref="E205:P205" si="27">E206+E207</f>
        <v>998.66683938000006</v>
      </c>
      <c r="F205" s="30">
        <f t="shared" si="27"/>
        <v>574.30307207999999</v>
      </c>
      <c r="G205" s="30">
        <f t="shared" si="27"/>
        <v>2447.2955216099999</v>
      </c>
      <c r="H205" s="30">
        <f t="shared" si="27"/>
        <v>2487.1176251900001</v>
      </c>
      <c r="I205" s="30">
        <f t="shared" si="27"/>
        <v>632.63252878000003</v>
      </c>
      <c r="J205" s="30">
        <f t="shared" si="27"/>
        <v>602.64582408000001</v>
      </c>
      <c r="K205" s="30">
        <f t="shared" si="27"/>
        <v>2950.71798597</v>
      </c>
      <c r="L205" s="30">
        <f t="shared" si="27"/>
        <v>621.60087776</v>
      </c>
      <c r="M205" s="30">
        <f t="shared" si="27"/>
        <v>607.78116995000005</v>
      </c>
      <c r="N205" s="30">
        <f t="shared" si="27"/>
        <v>3056.83833185</v>
      </c>
      <c r="O205" s="30">
        <f>O206+O207</f>
        <v>652.55336839000006</v>
      </c>
      <c r="P205" s="30">
        <f t="shared" si="27"/>
        <v>761.25894082000002</v>
      </c>
    </row>
    <row r="206" spans="2:16" s="1" customFormat="1" ht="30" customHeight="1" x14ac:dyDescent="0.25">
      <c r="B206" s="5" t="s">
        <v>224</v>
      </c>
      <c r="C206" s="28" t="s">
        <v>158</v>
      </c>
      <c r="D206" s="34">
        <f t="shared" si="26"/>
        <v>9070.4665060799998</v>
      </c>
      <c r="E206" s="34">
        <v>280.50205340000002</v>
      </c>
      <c r="F206" s="34">
        <v>32.219381409999997</v>
      </c>
      <c r="G206" s="34">
        <v>1880.69296614</v>
      </c>
      <c r="H206" s="34">
        <v>1832.49938423</v>
      </c>
      <c r="I206" s="34">
        <v>45.989234420000003</v>
      </c>
      <c r="J206" s="34">
        <v>18.564592650000002</v>
      </c>
      <c r="K206" s="34">
        <v>2369.2996228299999</v>
      </c>
      <c r="L206" s="34">
        <v>58.277010150000002</v>
      </c>
      <c r="M206" s="34">
        <v>12.33762076</v>
      </c>
      <c r="N206" s="34">
        <v>2464.6197597700002</v>
      </c>
      <c r="O206" s="34">
        <v>56.349974529999997</v>
      </c>
      <c r="P206" s="34">
        <v>19.114905789999998</v>
      </c>
    </row>
    <row r="207" spans="2:16" s="1" customFormat="1" ht="30" customHeight="1" x14ac:dyDescent="0.25">
      <c r="B207" s="5" t="s">
        <v>225</v>
      </c>
      <c r="C207" s="28" t="s">
        <v>159</v>
      </c>
      <c r="D207" s="34">
        <f t="shared" si="26"/>
        <v>7322.9455797800001</v>
      </c>
      <c r="E207" s="34">
        <v>718.16478598000003</v>
      </c>
      <c r="F207" s="34">
        <v>542.08369067000001</v>
      </c>
      <c r="G207" s="34">
        <v>566.60255546999997</v>
      </c>
      <c r="H207" s="34">
        <v>654.61824096000009</v>
      </c>
      <c r="I207" s="34">
        <v>586.64329436000003</v>
      </c>
      <c r="J207" s="34">
        <v>584.08123143</v>
      </c>
      <c r="K207" s="34">
        <v>581.41836314</v>
      </c>
      <c r="L207" s="34">
        <v>563.32386760999998</v>
      </c>
      <c r="M207" s="34">
        <v>595.44354919</v>
      </c>
      <c r="N207" s="34">
        <v>592.21857208000006</v>
      </c>
      <c r="O207" s="34">
        <v>596.20339386000001</v>
      </c>
      <c r="P207" s="34">
        <v>742.14403503000005</v>
      </c>
    </row>
    <row r="208" spans="2:16" s="1" customFormat="1" ht="30" customHeight="1" x14ac:dyDescent="0.25">
      <c r="B208" s="5" t="s">
        <v>226</v>
      </c>
      <c r="C208" s="25" t="s">
        <v>23</v>
      </c>
      <c r="D208" s="31">
        <f t="shared" si="26"/>
        <v>2482.3925750900003</v>
      </c>
      <c r="E208" s="31">
        <v>269.97199791999998</v>
      </c>
      <c r="F208" s="31">
        <v>179.57147724000001</v>
      </c>
      <c r="G208" s="31">
        <v>185.76977864</v>
      </c>
      <c r="H208" s="31">
        <v>204.43639822</v>
      </c>
      <c r="I208" s="31">
        <v>191.14494689</v>
      </c>
      <c r="J208" s="31">
        <v>200.28717402000001</v>
      </c>
      <c r="K208" s="31">
        <v>197.85279897000001</v>
      </c>
      <c r="L208" s="31">
        <v>202.08944249000001</v>
      </c>
      <c r="M208" s="31">
        <v>190.04845268</v>
      </c>
      <c r="N208" s="31">
        <v>210.92005033999999</v>
      </c>
      <c r="O208" s="31">
        <v>216.70813613000001</v>
      </c>
      <c r="P208" s="31">
        <v>233.59192155000002</v>
      </c>
    </row>
    <row r="209" spans="2:16" s="1" customFormat="1" ht="30" customHeight="1" x14ac:dyDescent="0.25">
      <c r="B209" s="35" t="s">
        <v>227</v>
      </c>
      <c r="C209" s="25" t="s">
        <v>161</v>
      </c>
      <c r="D209" s="31">
        <f t="shared" si="26"/>
        <v>4033.3367774699996</v>
      </c>
      <c r="E209" s="31">
        <v>437.78249075000002</v>
      </c>
      <c r="F209" s="31">
        <v>240.43142822999999</v>
      </c>
      <c r="G209" s="31">
        <v>282.72975250000002</v>
      </c>
      <c r="H209" s="31">
        <v>379.07259396000001</v>
      </c>
      <c r="I209" s="31">
        <v>533.96862282999996</v>
      </c>
      <c r="J209" s="31">
        <v>383.06061650999999</v>
      </c>
      <c r="K209" s="31">
        <v>346.37026961999999</v>
      </c>
      <c r="L209" s="31">
        <v>281.74622893999998</v>
      </c>
      <c r="M209" s="31">
        <v>306.22457724999998</v>
      </c>
      <c r="N209" s="31">
        <v>266.23220921000001</v>
      </c>
      <c r="O209" s="31">
        <v>276.17100366</v>
      </c>
      <c r="P209" s="31">
        <v>299.54698401000002</v>
      </c>
    </row>
    <row r="210" spans="2:16" s="1" customFormat="1" ht="30" customHeight="1" x14ac:dyDescent="0.25">
      <c r="B210" s="5" t="s">
        <v>228</v>
      </c>
      <c r="C210" s="26" t="s">
        <v>24</v>
      </c>
      <c r="D210" s="32">
        <f t="shared" si="26"/>
        <v>799.83244577000005</v>
      </c>
      <c r="E210" s="32">
        <v>48.66052767</v>
      </c>
      <c r="F210" s="32">
        <v>34.334930700000001</v>
      </c>
      <c r="G210" s="32">
        <v>69.117514360000001</v>
      </c>
      <c r="H210" s="32">
        <v>64.565337670000005</v>
      </c>
      <c r="I210" s="32">
        <v>55.85281895</v>
      </c>
      <c r="J210" s="32">
        <v>77.408222780000003</v>
      </c>
      <c r="K210" s="32">
        <v>64.994053620000003</v>
      </c>
      <c r="L210" s="32">
        <v>88.927442600000006</v>
      </c>
      <c r="M210" s="32">
        <v>54.755489539999999</v>
      </c>
      <c r="N210" s="32">
        <v>59.576618840000002</v>
      </c>
      <c r="O210" s="32">
        <v>84.652729930000007</v>
      </c>
      <c r="P210" s="32">
        <v>96.986759109999994</v>
      </c>
    </row>
    <row r="211" spans="2:16" s="1" customFormat="1" ht="30" customHeight="1" x14ac:dyDescent="0.25">
      <c r="B211" s="5" t="s">
        <v>229</v>
      </c>
      <c r="C211" s="15" t="s">
        <v>25</v>
      </c>
      <c r="D211" s="17">
        <f t="shared" si="26"/>
        <v>23708.97388419</v>
      </c>
      <c r="E211" s="16">
        <f t="shared" ref="E211:P211" si="28">E205+E208+E209+E210</f>
        <v>1755.08185572</v>
      </c>
      <c r="F211" s="16">
        <f t="shared" si="28"/>
        <v>1028.6409082500002</v>
      </c>
      <c r="G211" s="16">
        <f t="shared" si="28"/>
        <v>2984.9125671099996</v>
      </c>
      <c r="H211" s="16">
        <f t="shared" si="28"/>
        <v>3135.1919550400003</v>
      </c>
      <c r="I211" s="16">
        <f t="shared" si="28"/>
        <v>1413.59891745</v>
      </c>
      <c r="J211" s="16">
        <f t="shared" si="28"/>
        <v>1263.4018373900001</v>
      </c>
      <c r="K211" s="16">
        <f t="shared" si="28"/>
        <v>3559.93510818</v>
      </c>
      <c r="L211" s="16">
        <f t="shared" si="28"/>
        <v>1194.36399179</v>
      </c>
      <c r="M211" s="16">
        <f t="shared" si="28"/>
        <v>1158.80968942</v>
      </c>
      <c r="N211" s="16">
        <f t="shared" si="28"/>
        <v>3593.5672102399994</v>
      </c>
      <c r="O211" s="16">
        <f>O205+O208+O209+O210</f>
        <v>1230.0852381100001</v>
      </c>
      <c r="P211" s="16">
        <f t="shared" si="28"/>
        <v>1391.3846054900002</v>
      </c>
    </row>
    <row r="212" spans="2:16" s="1" customFormat="1" ht="30" customHeight="1" thickBot="1" x14ac:dyDescent="0.3">
      <c r="B212" s="5" t="s">
        <v>230</v>
      </c>
      <c r="C212" s="27" t="s">
        <v>160</v>
      </c>
      <c r="D212" s="33">
        <f t="shared" si="26"/>
        <v>1946.4273815599997</v>
      </c>
      <c r="E212" s="33">
        <v>211.78852957999999</v>
      </c>
      <c r="F212" s="33">
        <v>129.60121616000001</v>
      </c>
      <c r="G212" s="33">
        <v>127.24237333000001</v>
      </c>
      <c r="H212" s="33">
        <v>196.07789043</v>
      </c>
      <c r="I212" s="33">
        <v>155.474895</v>
      </c>
      <c r="J212" s="33">
        <v>138.51784124</v>
      </c>
      <c r="K212" s="33">
        <v>225.86428824000001</v>
      </c>
      <c r="L212" s="33">
        <v>158.71244134</v>
      </c>
      <c r="M212" s="33">
        <v>160.66753715999999</v>
      </c>
      <c r="N212" s="33">
        <v>153.30930119999999</v>
      </c>
      <c r="O212" s="33">
        <v>140.13785521</v>
      </c>
      <c r="P212" s="33">
        <v>149.03321266999998</v>
      </c>
    </row>
    <row r="213" spans="2:16" s="1" customFormat="1" ht="8.25" customHeight="1" thickTop="1" thickBot="1" x14ac:dyDescent="0.3">
      <c r="B213" s="5"/>
      <c r="C213" s="29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</row>
    <row r="214" spans="2:16" s="1" customFormat="1" ht="21" customHeight="1" thickTop="1" x14ac:dyDescent="0.25">
      <c r="B214" s="5"/>
      <c r="C214" s="7" t="s">
        <v>241</v>
      </c>
      <c r="D214" s="9" t="s">
        <v>12</v>
      </c>
      <c r="E214" s="8" t="s">
        <v>0</v>
      </c>
      <c r="F214" s="8" t="s">
        <v>1</v>
      </c>
      <c r="G214" s="8" t="s">
        <v>2</v>
      </c>
      <c r="H214" s="8" t="s">
        <v>3</v>
      </c>
      <c r="I214" s="8" t="s">
        <v>4</v>
      </c>
      <c r="J214" s="8" t="s">
        <v>5</v>
      </c>
      <c r="K214" s="8" t="s">
        <v>6</v>
      </c>
      <c r="L214" s="8" t="s">
        <v>7</v>
      </c>
      <c r="M214" s="8" t="s">
        <v>8</v>
      </c>
      <c r="N214" s="8" t="s">
        <v>9</v>
      </c>
      <c r="O214" s="8" t="s">
        <v>10</v>
      </c>
      <c r="P214" s="8" t="s">
        <v>11</v>
      </c>
    </row>
    <row r="215" spans="2:16" s="1" customFormat="1" ht="21" customHeight="1" x14ac:dyDescent="0.25">
      <c r="B215" s="5" t="s">
        <v>232</v>
      </c>
      <c r="C215" s="11" t="s">
        <v>12</v>
      </c>
      <c r="D215" s="14">
        <v>28389.943917210003</v>
      </c>
      <c r="E215" s="13">
        <v>2335.2271768099999</v>
      </c>
      <c r="F215" s="13">
        <v>1301.43216661</v>
      </c>
      <c r="G215" s="13">
        <v>3541.3399930400001</v>
      </c>
      <c r="H215" s="13">
        <v>3518.8410717499996</v>
      </c>
      <c r="I215" s="13">
        <v>1759.2480207399997</v>
      </c>
      <c r="J215" s="13">
        <v>1464.1204905499999</v>
      </c>
      <c r="K215" s="13">
        <v>4090.4725795099998</v>
      </c>
      <c r="L215" s="13">
        <v>1479.5280250599999</v>
      </c>
      <c r="M215" s="13">
        <v>1469.5476049599999</v>
      </c>
      <c r="N215" s="13">
        <v>4441.6804565500006</v>
      </c>
      <c r="O215" s="13">
        <v>1477.70883744</v>
      </c>
      <c r="P215" s="13">
        <v>1510.79749419</v>
      </c>
    </row>
    <row r="216" spans="2:16" s="1" customFormat="1" ht="21" customHeight="1" x14ac:dyDescent="0.25">
      <c r="B216" s="5" t="s">
        <v>233</v>
      </c>
      <c r="C216" s="24" t="s">
        <v>27</v>
      </c>
      <c r="D216" s="30">
        <v>18547.359631840001</v>
      </c>
      <c r="E216" s="30">
        <v>1193.34965801</v>
      </c>
      <c r="F216" s="30">
        <v>649.28745322999987</v>
      </c>
      <c r="G216" s="30">
        <v>2878.2441606699999</v>
      </c>
      <c r="H216" s="30">
        <v>2626.7287691799997</v>
      </c>
      <c r="I216" s="30">
        <v>722.02719790000003</v>
      </c>
      <c r="J216" s="30">
        <v>719.60547926000004</v>
      </c>
      <c r="K216" s="30">
        <v>3241.6784982699996</v>
      </c>
      <c r="L216" s="30">
        <v>719.97306928000012</v>
      </c>
      <c r="M216" s="30">
        <v>658.97012114999995</v>
      </c>
      <c r="N216" s="30">
        <v>3700.7947943000004</v>
      </c>
      <c r="O216" s="30">
        <v>718.52879715999995</v>
      </c>
      <c r="P216" s="30">
        <v>718.17163342999993</v>
      </c>
    </row>
    <row r="217" spans="2:16" s="1" customFormat="1" ht="21" customHeight="1" x14ac:dyDescent="0.25">
      <c r="B217" s="5" t="s">
        <v>234</v>
      </c>
      <c r="C217" s="28" t="s">
        <v>158</v>
      </c>
      <c r="D217" s="34">
        <v>10439.082492699999</v>
      </c>
      <c r="E217" s="34">
        <v>410.98629213999999</v>
      </c>
      <c r="F217" s="34">
        <v>44.954857170000004</v>
      </c>
      <c r="G217" s="34">
        <v>2235.62966882</v>
      </c>
      <c r="H217" s="34">
        <v>1899.55200051</v>
      </c>
      <c r="I217" s="34">
        <v>50.476754340000006</v>
      </c>
      <c r="J217" s="34">
        <v>20.19138414</v>
      </c>
      <c r="K217" s="34">
        <v>2573.2739884699999</v>
      </c>
      <c r="L217" s="34">
        <v>39.326648829999996</v>
      </c>
      <c r="M217" s="34">
        <v>16.982033659999999</v>
      </c>
      <c r="N217" s="34">
        <v>3036.3638534400002</v>
      </c>
      <c r="O217" s="34">
        <v>99.175642420000003</v>
      </c>
      <c r="P217" s="34">
        <v>12.169368759999999</v>
      </c>
    </row>
    <row r="218" spans="2:16" s="1" customFormat="1" ht="21" customHeight="1" x14ac:dyDescent="0.25">
      <c r="B218" s="5" t="s">
        <v>235</v>
      </c>
      <c r="C218" s="28" t="s">
        <v>159</v>
      </c>
      <c r="D218" s="34">
        <v>8108.2771391399992</v>
      </c>
      <c r="E218" s="34">
        <v>782.36336587000005</v>
      </c>
      <c r="F218" s="34">
        <v>604.3325960599999</v>
      </c>
      <c r="G218" s="34">
        <v>642.61449185000004</v>
      </c>
      <c r="H218" s="34">
        <v>727.17676867</v>
      </c>
      <c r="I218" s="34">
        <v>671.55044355999996</v>
      </c>
      <c r="J218" s="34">
        <v>699.41409511999996</v>
      </c>
      <c r="K218" s="34">
        <v>668.40450979999991</v>
      </c>
      <c r="L218" s="34">
        <v>680.64642045000005</v>
      </c>
      <c r="M218" s="34">
        <v>641.98808749</v>
      </c>
      <c r="N218" s="34">
        <v>664.43094085999996</v>
      </c>
      <c r="O218" s="34">
        <v>619.35315474000004</v>
      </c>
      <c r="P218" s="34">
        <v>706.00226466999993</v>
      </c>
    </row>
    <row r="219" spans="2:16" s="1" customFormat="1" ht="21" customHeight="1" x14ac:dyDescent="0.25">
      <c r="B219" s="5" t="s">
        <v>236</v>
      </c>
      <c r="C219" s="25" t="s">
        <v>23</v>
      </c>
      <c r="D219" s="31">
        <v>2644.2519342899996</v>
      </c>
      <c r="E219" s="31">
        <v>289.87194642000003</v>
      </c>
      <c r="F219" s="31">
        <v>197.20213602999999</v>
      </c>
      <c r="G219" s="31">
        <v>201.55080068000001</v>
      </c>
      <c r="H219" s="31">
        <v>211.70817553999998</v>
      </c>
      <c r="I219" s="31">
        <v>203.33790034999998</v>
      </c>
      <c r="J219" s="31">
        <v>192.51019865999999</v>
      </c>
      <c r="K219" s="31">
        <v>210.78703091999998</v>
      </c>
      <c r="L219" s="31">
        <v>208.54621718999999</v>
      </c>
      <c r="M219" s="31">
        <v>224.65483301</v>
      </c>
      <c r="N219" s="31">
        <v>229.96591409000001</v>
      </c>
      <c r="O219" s="31">
        <v>233.49781443999998</v>
      </c>
      <c r="P219" s="31">
        <v>240.61896695999999</v>
      </c>
    </row>
    <row r="220" spans="2:16" s="1" customFormat="1" ht="33" customHeight="1" x14ac:dyDescent="0.25">
      <c r="B220" s="35" t="s">
        <v>237</v>
      </c>
      <c r="C220" s="25" t="s">
        <v>161</v>
      </c>
      <c r="D220" s="31">
        <v>4466.6447014599999</v>
      </c>
      <c r="E220" s="31">
        <v>567.65971007000007</v>
      </c>
      <c r="F220" s="31">
        <v>284.22136741000003</v>
      </c>
      <c r="G220" s="31">
        <v>267.32184864999999</v>
      </c>
      <c r="H220" s="31">
        <v>431.40593661999998</v>
      </c>
      <c r="I220" s="31">
        <v>561.25299828999994</v>
      </c>
      <c r="J220" s="31">
        <v>323.94408942000001</v>
      </c>
      <c r="K220" s="31">
        <v>332.86231272000003</v>
      </c>
      <c r="L220" s="31">
        <v>343.56075314999998</v>
      </c>
      <c r="M220" s="31">
        <v>379.59796243</v>
      </c>
      <c r="N220" s="31">
        <v>303.54975564</v>
      </c>
      <c r="O220" s="31">
        <v>314.304597</v>
      </c>
      <c r="P220" s="31">
        <v>356.96337005999999</v>
      </c>
    </row>
    <row r="221" spans="2:16" s="1" customFormat="1" ht="21" customHeight="1" x14ac:dyDescent="0.25">
      <c r="B221" s="5" t="s">
        <v>238</v>
      </c>
      <c r="C221" s="26" t="s">
        <v>24</v>
      </c>
      <c r="D221" s="32">
        <v>630.21757390999994</v>
      </c>
      <c r="E221" s="32">
        <v>73.272481589999998</v>
      </c>
      <c r="F221" s="32">
        <v>32.96862642</v>
      </c>
      <c r="G221" s="32">
        <v>46.622954210000003</v>
      </c>
      <c r="H221" s="32">
        <v>48.357821950000002</v>
      </c>
      <c r="I221" s="32">
        <v>77.457612069999996</v>
      </c>
      <c r="J221" s="32">
        <v>54.30204268</v>
      </c>
      <c r="K221" s="32">
        <v>66.230106810000009</v>
      </c>
      <c r="L221" s="32">
        <v>55.706226999999998</v>
      </c>
      <c r="M221" s="32">
        <v>51.793706700000001</v>
      </c>
      <c r="N221" s="32">
        <v>43.605777689999996</v>
      </c>
      <c r="O221" s="32">
        <v>46.089990460000003</v>
      </c>
      <c r="P221" s="32">
        <v>33.810226329999999</v>
      </c>
    </row>
    <row r="222" spans="2:16" s="1" customFormat="1" ht="21" customHeight="1" x14ac:dyDescent="0.25">
      <c r="B222" s="5" t="s">
        <v>239</v>
      </c>
      <c r="C222" s="15" t="s">
        <v>25</v>
      </c>
      <c r="D222" s="17">
        <v>26288.473841499999</v>
      </c>
      <c r="E222" s="16">
        <v>2124.15379609</v>
      </c>
      <c r="F222" s="16">
        <v>1163.6795830899998</v>
      </c>
      <c r="G222" s="16">
        <v>3393.73976421</v>
      </c>
      <c r="H222" s="16">
        <v>3318.2007032899996</v>
      </c>
      <c r="I222" s="16">
        <v>1564.07570861</v>
      </c>
      <c r="J222" s="16">
        <v>1290.3618100199999</v>
      </c>
      <c r="K222" s="16">
        <v>3851.5579487199998</v>
      </c>
      <c r="L222" s="16">
        <v>1327.7862666199999</v>
      </c>
      <c r="M222" s="16">
        <v>1315.0166232899999</v>
      </c>
      <c r="N222" s="16">
        <v>4277.9162417200005</v>
      </c>
      <c r="O222" s="16">
        <v>1312.4211990599999</v>
      </c>
      <c r="P222" s="16">
        <v>1349.56419678</v>
      </c>
    </row>
    <row r="223" spans="2:16" s="1" customFormat="1" ht="50.25" thickBot="1" x14ac:dyDescent="0.3">
      <c r="B223" s="5" t="s">
        <v>240</v>
      </c>
      <c r="C223" s="27" t="s">
        <v>160</v>
      </c>
      <c r="D223" s="33">
        <v>2101.4700757100004</v>
      </c>
      <c r="E223" s="33">
        <v>211.07338071999999</v>
      </c>
      <c r="F223" s="33">
        <v>137.75258352</v>
      </c>
      <c r="G223" s="33">
        <v>147.60022883000002</v>
      </c>
      <c r="H223" s="33">
        <v>200.64036846000002</v>
      </c>
      <c r="I223" s="33">
        <v>195.17231212999999</v>
      </c>
      <c r="J223" s="33">
        <v>173.75868052999999</v>
      </c>
      <c r="K223" s="33">
        <v>238.91463078999999</v>
      </c>
      <c r="L223" s="33">
        <v>151.74175843999998</v>
      </c>
      <c r="M223" s="33">
        <v>154.53098166999999</v>
      </c>
      <c r="N223" s="33">
        <v>163.76421483000001</v>
      </c>
      <c r="O223" s="33">
        <v>165.28763838</v>
      </c>
      <c r="P223" s="33">
        <v>161.23329741000001</v>
      </c>
    </row>
    <row r="224" spans="2:16" s="1" customFormat="1" ht="10.5" customHeight="1" thickTop="1" thickBot="1" x14ac:dyDescent="0.3">
      <c r="B224" s="5"/>
      <c r="C224" s="29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</row>
    <row r="225" spans="2:16" s="1" customFormat="1" ht="21" customHeight="1" thickTop="1" x14ac:dyDescent="0.25">
      <c r="B225" s="5"/>
      <c r="C225" s="7" t="s">
        <v>251</v>
      </c>
      <c r="D225" s="9" t="s">
        <v>12</v>
      </c>
      <c r="E225" s="8" t="s">
        <v>0</v>
      </c>
      <c r="F225" s="8" t="s">
        <v>1</v>
      </c>
      <c r="G225" s="8" t="s">
        <v>2</v>
      </c>
      <c r="H225" s="8" t="s">
        <v>3</v>
      </c>
      <c r="I225" s="8" t="s">
        <v>4</v>
      </c>
      <c r="J225" s="8" t="s">
        <v>5</v>
      </c>
      <c r="K225" s="8" t="s">
        <v>6</v>
      </c>
      <c r="L225" s="8" t="s">
        <v>7</v>
      </c>
      <c r="M225" s="8" t="s">
        <v>8</v>
      </c>
      <c r="N225" s="8" t="s">
        <v>9</v>
      </c>
      <c r="O225" s="8" t="s">
        <v>10</v>
      </c>
      <c r="P225" s="8" t="s">
        <v>11</v>
      </c>
    </row>
    <row r="226" spans="2:16" s="1" customFormat="1" ht="21" customHeight="1" x14ac:dyDescent="0.25">
      <c r="B226" s="5" t="s">
        <v>242</v>
      </c>
      <c r="C226" s="11" t="s">
        <v>12</v>
      </c>
      <c r="D226" s="13">
        <f>SUM(E226:P226)</f>
        <v>3824.6601931499999</v>
      </c>
      <c r="E226" s="13">
        <v>2231.3839719799998</v>
      </c>
      <c r="F226" s="13">
        <v>1593.2762211699999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2:16" s="1" customFormat="1" ht="21" customHeight="1" x14ac:dyDescent="0.25">
      <c r="B227" s="5" t="s">
        <v>243</v>
      </c>
      <c r="C227" s="24" t="s">
        <v>27</v>
      </c>
      <c r="D227" s="30">
        <f t="shared" ref="D227:D234" si="29">SUM(E227:P227)</f>
        <v>1889.3099776400002</v>
      </c>
      <c r="E227" s="30">
        <v>1182.5844638800002</v>
      </c>
      <c r="F227" s="30">
        <v>706.72551376000001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</row>
    <row r="228" spans="2:16" s="1" customFormat="1" ht="21" customHeight="1" x14ac:dyDescent="0.25">
      <c r="B228" s="5" t="s">
        <v>244</v>
      </c>
      <c r="C228" s="28" t="s">
        <v>158</v>
      </c>
      <c r="D228" s="34">
        <f t="shared" si="29"/>
        <v>369.69974929</v>
      </c>
      <c r="E228" s="34">
        <v>330.6206919</v>
      </c>
      <c r="F228" s="34">
        <v>39.079057390000003</v>
      </c>
      <c r="G228" s="34"/>
      <c r="H228" s="34"/>
      <c r="I228" s="34"/>
      <c r="J228" s="34"/>
      <c r="K228" s="34"/>
      <c r="L228" s="34"/>
      <c r="M228" s="34"/>
      <c r="N228" s="34"/>
      <c r="O228" s="34"/>
      <c r="P228" s="34"/>
    </row>
    <row r="229" spans="2:16" s="1" customFormat="1" ht="21" customHeight="1" x14ac:dyDescent="0.25">
      <c r="B229" s="5" t="s">
        <v>245</v>
      </c>
      <c r="C229" s="28" t="s">
        <v>159</v>
      </c>
      <c r="D229" s="34">
        <f t="shared" si="29"/>
        <v>1519.6102283499999</v>
      </c>
      <c r="E229" s="34">
        <v>851.96377198000005</v>
      </c>
      <c r="F229" s="34">
        <v>667.64645637000001</v>
      </c>
      <c r="G229" s="34"/>
      <c r="H229" s="34"/>
      <c r="I229" s="34"/>
      <c r="J229" s="34"/>
      <c r="K229" s="34"/>
      <c r="L229" s="34"/>
      <c r="M229" s="34"/>
      <c r="N229" s="34"/>
      <c r="O229" s="34"/>
      <c r="P229" s="34"/>
    </row>
    <row r="230" spans="2:16" s="1" customFormat="1" ht="21" customHeight="1" x14ac:dyDescent="0.25">
      <c r="B230" s="5" t="s">
        <v>246</v>
      </c>
      <c r="C230" s="25" t="s">
        <v>23</v>
      </c>
      <c r="D230" s="31">
        <f t="shared" si="29"/>
        <v>517.60776831999999</v>
      </c>
      <c r="E230" s="31">
        <v>295.28534966000001</v>
      </c>
      <c r="F230" s="31">
        <v>222.32241865999998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2:16" s="1" customFormat="1" ht="36" customHeight="1" x14ac:dyDescent="0.25">
      <c r="B231" s="35" t="s">
        <v>247</v>
      </c>
      <c r="C231" s="25" t="s">
        <v>161</v>
      </c>
      <c r="D231" s="31">
        <f t="shared" si="29"/>
        <v>924.90062405000003</v>
      </c>
      <c r="E231" s="31">
        <v>482.80726363000002</v>
      </c>
      <c r="F231" s="31">
        <v>442.09336042000001</v>
      </c>
      <c r="G231" s="31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2:16" s="1" customFormat="1" ht="21" customHeight="1" x14ac:dyDescent="0.25">
      <c r="B232" s="5" t="s">
        <v>248</v>
      </c>
      <c r="C232" s="26" t="s">
        <v>24</v>
      </c>
      <c r="D232" s="32">
        <f t="shared" si="29"/>
        <v>81.60605387999999</v>
      </c>
      <c r="E232" s="32">
        <v>44.45361381</v>
      </c>
      <c r="F232" s="32">
        <v>37.152440069999997</v>
      </c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2:16" s="1" customFormat="1" ht="21" customHeight="1" x14ac:dyDescent="0.25">
      <c r="B233" s="5" t="s">
        <v>249</v>
      </c>
      <c r="C233" s="15" t="s">
        <v>25</v>
      </c>
      <c r="D233" s="16">
        <f t="shared" si="29"/>
        <v>3413.4244238900001</v>
      </c>
      <c r="E233" s="16">
        <v>2005.1306909800001</v>
      </c>
      <c r="F233" s="16">
        <v>1408.2937329099998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2:16" s="1" customFormat="1" ht="50.25" customHeight="1" thickBot="1" x14ac:dyDescent="0.3">
      <c r="B234" s="5" t="s">
        <v>250</v>
      </c>
      <c r="C234" s="27" t="s">
        <v>160</v>
      </c>
      <c r="D234" s="33">
        <f t="shared" si="29"/>
        <v>411.23576925999998</v>
      </c>
      <c r="E234" s="33">
        <v>226.25328099999999</v>
      </c>
      <c r="F234" s="33">
        <v>184.98248826</v>
      </c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2:16" s="1" customFormat="1" ht="21" customHeight="1" thickTop="1" x14ac:dyDescent="0.25">
      <c r="B235" s="5"/>
      <c r="C235" s="29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  <row r="236" spans="2:16" s="1" customFormat="1" ht="21" customHeight="1" x14ac:dyDescent="0.25">
      <c r="B236" s="5"/>
      <c r="C236" s="29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</row>
    <row r="237" spans="2:16" s="1" customFormat="1" ht="21" customHeight="1" x14ac:dyDescent="0.25">
      <c r="B237" s="5"/>
      <c r="C237" s="29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</row>
    <row r="238" spans="2:16" s="1" customFormat="1" ht="18" customHeight="1" x14ac:dyDescent="0.25">
      <c r="B238" s="5"/>
      <c r="C238" s="29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</row>
    <row r="239" spans="2:16" ht="15" x14ac:dyDescent="0.25">
      <c r="C239" s="80" t="s">
        <v>151</v>
      </c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</row>
    <row r="240" spans="2:16" ht="15" customHeight="1" x14ac:dyDescent="0.25">
      <c r="C240" s="80" t="s">
        <v>26</v>
      </c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</row>
    <row r="241" spans="3:25" ht="21" customHeight="1" x14ac:dyDescent="0.25">
      <c r="C241" s="75" t="s">
        <v>152</v>
      </c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</row>
    <row r="242" spans="3:25" ht="28.5" customHeight="1" x14ac:dyDescent="0.25">
      <c r="C242" s="78" t="s">
        <v>153</v>
      </c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</row>
    <row r="243" spans="3:25" ht="30" customHeight="1" x14ac:dyDescent="0.25">
      <c r="C243" s="79" t="s">
        <v>154</v>
      </c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</row>
    <row r="244" spans="3:25" ht="15" hidden="1" customHeight="1" x14ac:dyDescent="0.25">
      <c r="C244" s="75" t="s">
        <v>28</v>
      </c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S244" s="23"/>
      <c r="T244" s="10"/>
      <c r="U244" s="10"/>
      <c r="V244" s="10"/>
      <c r="W244" s="10"/>
      <c r="X244" s="10"/>
      <c r="Y244" s="10"/>
    </row>
    <row r="245" spans="3:25" ht="15" hidden="1" customHeight="1" x14ac:dyDescent="0.25">
      <c r="C245" s="76" t="s">
        <v>22</v>
      </c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</row>
    <row r="246" spans="3:25" ht="15" hidden="1" customHeight="1" x14ac:dyDescent="0.25"/>
    <row r="247" spans="3:25" ht="15" hidden="1" customHeight="1" x14ac:dyDescent="0.25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3:25" ht="15" hidden="1" x14ac:dyDescent="0.25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3:25" ht="15" hidden="1" x14ac:dyDescent="0.25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3:25" ht="15" hidden="1" x14ac:dyDescent="0.25"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3:25" ht="15" hidden="1" x14ac:dyDescent="0.25"/>
    <row r="252" spans="3:25" ht="15" hidden="1" x14ac:dyDescent="0.25"/>
    <row r="253" spans="3:25" ht="15" hidden="1" customHeight="1" x14ac:dyDescent="0.25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3:25" ht="15" hidden="1" customHeight="1" x14ac:dyDescent="0.25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3:25" ht="15" hidden="1" customHeight="1" x14ac:dyDescent="0.25"/>
    <row r="256" spans="3:25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spans="4:16" ht="15" hidden="1" customHeight="1" x14ac:dyDescent="0.25"/>
    <row r="274" spans="4:16" ht="15" hidden="1" customHeight="1" x14ac:dyDescent="0.25"/>
    <row r="275" spans="4:16" ht="15" hidden="1" customHeight="1" x14ac:dyDescent="0.25"/>
    <row r="276" spans="4:16" ht="15" hidden="1" customHeight="1" x14ac:dyDescent="0.25"/>
    <row r="277" spans="4:16" ht="15" hidden="1" customHeight="1" x14ac:dyDescent="0.25"/>
    <row r="278" spans="4:16" ht="15" hidden="1" customHeight="1" x14ac:dyDescent="0.25"/>
    <row r="279" spans="4:16" ht="15" hidden="1" customHeight="1" x14ac:dyDescent="0.25"/>
    <row r="280" spans="4:16" ht="15" hidden="1" customHeight="1" x14ac:dyDescent="0.25"/>
    <row r="281" spans="4:16" ht="15" hidden="1" customHeight="1" x14ac:dyDescent="0.25"/>
    <row r="282" spans="4:16" ht="15" customHeight="1" x14ac:dyDescent="0.25"/>
    <row r="283" spans="4:16" ht="15" customHeight="1" x14ac:dyDescent="0.25">
      <c r="D283" s="10">
        <f>SUM(E283:P283)</f>
        <v>25655.401265750002</v>
      </c>
      <c r="E283" s="10">
        <v>1966.8703853</v>
      </c>
      <c r="F283" s="10">
        <v>1158.2421244100001</v>
      </c>
      <c r="G283" s="10">
        <v>3112.1549404399998</v>
      </c>
      <c r="H283" s="10">
        <v>3331.2698454699998</v>
      </c>
      <c r="I283" s="10">
        <v>1569.0738124500001</v>
      </c>
      <c r="J283" s="10">
        <v>1401.9196786300001</v>
      </c>
      <c r="K283" s="10">
        <v>3785.7993964199995</v>
      </c>
      <c r="L283" s="10">
        <v>1353.0764331300002</v>
      </c>
      <c r="M283" s="10">
        <v>1319.47722658</v>
      </c>
      <c r="N283" s="10">
        <v>3746.8765114400007</v>
      </c>
      <c r="O283" s="10">
        <v>1370.2230933199999</v>
      </c>
      <c r="P283" s="10">
        <v>1540.4178181599998</v>
      </c>
    </row>
    <row r="284" spans="4:16" ht="15" customHeight="1" x14ac:dyDescent="0.25">
      <c r="D284" s="10"/>
      <c r="E284" s="10">
        <f t="shared" ref="E284:P284" si="30">E204-E283</f>
        <v>0</v>
      </c>
      <c r="F284" s="10">
        <f t="shared" si="30"/>
        <v>0</v>
      </c>
      <c r="G284" s="10">
        <f t="shared" si="30"/>
        <v>0</v>
      </c>
      <c r="H284" s="10">
        <f t="shared" si="30"/>
        <v>0</v>
      </c>
      <c r="I284" s="10">
        <f t="shared" si="30"/>
        <v>0</v>
      </c>
      <c r="J284" s="10">
        <f t="shared" si="30"/>
        <v>0</v>
      </c>
      <c r="K284" s="10">
        <f t="shared" si="30"/>
        <v>0</v>
      </c>
      <c r="L284" s="10">
        <f t="shared" si="30"/>
        <v>0</v>
      </c>
      <c r="M284" s="10">
        <f t="shared" si="30"/>
        <v>0</v>
      </c>
      <c r="N284" s="10">
        <f t="shared" si="30"/>
        <v>0</v>
      </c>
      <c r="O284" s="10">
        <f t="shared" si="30"/>
        <v>0</v>
      </c>
      <c r="P284" s="10">
        <f t="shared" si="30"/>
        <v>0</v>
      </c>
    </row>
    <row r="285" spans="4:16" ht="15" customHeight="1" x14ac:dyDescent="0.25">
      <c r="E285" s="12"/>
      <c r="J285" s="12"/>
    </row>
    <row r="286" spans="4:16" ht="15" customHeight="1" x14ac:dyDescent="0.25">
      <c r="D286" s="10"/>
    </row>
    <row r="287" spans="4:16" ht="15" customHeight="1" x14ac:dyDescent="0.25"/>
    <row r="288" spans="4:16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</sheetData>
  <mergeCells count="8">
    <mergeCell ref="C244:P244"/>
    <mergeCell ref="C245:P245"/>
    <mergeCell ref="E3:M3"/>
    <mergeCell ref="C242:P242"/>
    <mergeCell ref="C243:P243"/>
    <mergeCell ref="C239:P239"/>
    <mergeCell ref="C240:P240"/>
    <mergeCell ref="C241:P241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"/>
  <sheetViews>
    <sheetView workbookViewId="0">
      <selection activeCell="K7" sqref="K7"/>
    </sheetView>
  </sheetViews>
  <sheetFormatPr baseColWidth="10" defaultRowHeight="15" x14ac:dyDescent="0.25"/>
  <sheetData>
    <row r="1" spans="1:14" ht="15.75" thickBot="1" x14ac:dyDescent="0.3"/>
    <row r="2" spans="1:14" ht="15.75" thickTop="1" x14ac:dyDescent="0.25">
      <c r="B2" s="9" t="s">
        <v>12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</row>
    <row r="3" spans="1:14" x14ac:dyDescent="0.25">
      <c r="A3">
        <v>2013</v>
      </c>
      <c r="B3" s="38">
        <f>SUM(C3:L3)</f>
        <v>3877.6177846199998</v>
      </c>
      <c r="C3" s="37">
        <f>Consolidado!E107</f>
        <v>52.950735979999997</v>
      </c>
      <c r="D3" s="37">
        <f>Consolidado!F107</f>
        <v>8.6902393599999996</v>
      </c>
      <c r="E3" s="37">
        <f>Consolidado!G107</f>
        <v>1089.5201314399999</v>
      </c>
      <c r="F3" s="37">
        <f>Consolidado!H107</f>
        <v>674.04156718000002</v>
      </c>
      <c r="G3" s="37">
        <f>Consolidado!I107</f>
        <v>26.36707801</v>
      </c>
      <c r="H3" s="37">
        <f>Consolidado!J107</f>
        <v>14.13454149</v>
      </c>
      <c r="I3" s="37">
        <f>Consolidado!K107</f>
        <v>941.47796742000003</v>
      </c>
      <c r="J3" s="37">
        <f>Consolidado!L107</f>
        <v>19.223376600000002</v>
      </c>
      <c r="K3" s="37">
        <f>Consolidado!M107</f>
        <v>23.00700234</v>
      </c>
      <c r="L3" s="37">
        <f>Consolidado!N107</f>
        <v>1028.2051448</v>
      </c>
      <c r="M3" s="37">
        <f>Consolidado!O107</f>
        <v>14.21450596</v>
      </c>
      <c r="N3" s="37">
        <f>Consolidado!P107</f>
        <v>10.600419629999999</v>
      </c>
    </row>
    <row r="4" spans="1:14" x14ac:dyDescent="0.25">
      <c r="A4">
        <v>2014</v>
      </c>
      <c r="B4" s="38">
        <f t="shared" ref="B4:B9" si="0">SUM(C4:L4)</f>
        <v>3656.7571155900005</v>
      </c>
      <c r="C4" s="37">
        <f>Consolidado!E118</f>
        <v>38.068882189999997</v>
      </c>
      <c r="D4" s="37">
        <f>Consolidado!F118</f>
        <v>29.873257110000001</v>
      </c>
      <c r="E4" s="37">
        <f>Consolidado!G118</f>
        <v>909.24366836000002</v>
      </c>
      <c r="F4" s="37">
        <f>Consolidado!H118</f>
        <v>685.49447593000002</v>
      </c>
      <c r="G4" s="37">
        <f>Consolidado!I118</f>
        <v>29.267468000000001</v>
      </c>
      <c r="H4" s="37">
        <f>Consolidado!J118</f>
        <v>14.97213773</v>
      </c>
      <c r="I4" s="37">
        <f>Consolidado!K118</f>
        <v>836.29440405000003</v>
      </c>
      <c r="J4" s="37">
        <f>Consolidado!L118</f>
        <v>36.86891043</v>
      </c>
      <c r="K4" s="37">
        <f>Consolidado!M118</f>
        <v>33.751422959999999</v>
      </c>
      <c r="L4" s="37">
        <f>Consolidado!N118</f>
        <v>1042.92248883</v>
      </c>
      <c r="M4" s="37">
        <f>Consolidado!O118</f>
        <v>15.47163435</v>
      </c>
      <c r="N4" s="37">
        <f>Consolidado!P118</f>
        <v>11.279536050000001</v>
      </c>
    </row>
    <row r="5" spans="1:14" x14ac:dyDescent="0.25">
      <c r="A5">
        <v>2015</v>
      </c>
      <c r="B5" s="38">
        <f t="shared" si="0"/>
        <v>3527.7105354100004</v>
      </c>
      <c r="C5" s="37">
        <f>Consolidado!E129</f>
        <v>27.022777139999999</v>
      </c>
      <c r="D5" s="37">
        <f>Consolidado!F129</f>
        <v>127.29095666000001</v>
      </c>
      <c r="E5" s="37">
        <f>Consolidado!G129</f>
        <v>765.33265548999998</v>
      </c>
      <c r="F5" s="37">
        <f>Consolidado!H129</f>
        <v>649.52014525000004</v>
      </c>
      <c r="G5" s="37">
        <f>Consolidado!I129</f>
        <v>25.84399019</v>
      </c>
      <c r="H5" s="37">
        <f>Consolidado!J129</f>
        <v>35.817066359999998</v>
      </c>
      <c r="I5" s="37">
        <f>Consolidado!K129</f>
        <v>833.23617909999996</v>
      </c>
      <c r="J5" s="37">
        <f>Consolidado!L129</f>
        <v>27.73855713</v>
      </c>
      <c r="K5" s="37">
        <f>Consolidado!M129</f>
        <v>8.2086371800000002</v>
      </c>
      <c r="L5" s="37">
        <f>Consolidado!N129</f>
        <v>1027.6995709099999</v>
      </c>
      <c r="M5" s="37">
        <f>Consolidado!O129</f>
        <v>23.623421690000001</v>
      </c>
      <c r="N5" s="37">
        <f>Consolidado!P129</f>
        <v>12.945617459999999</v>
      </c>
    </row>
    <row r="6" spans="1:14" x14ac:dyDescent="0.25">
      <c r="A6">
        <v>2016</v>
      </c>
      <c r="B6" s="38">
        <f t="shared" si="0"/>
        <v>4360.2024876599999</v>
      </c>
      <c r="C6" s="37">
        <f>Consolidado!E140</f>
        <v>43.191553470000002</v>
      </c>
      <c r="D6" s="37">
        <f>Consolidado!F140</f>
        <v>61.964808980000001</v>
      </c>
      <c r="E6" s="37">
        <f>Consolidado!G140</f>
        <v>873.26734092000004</v>
      </c>
      <c r="F6" s="37">
        <f>Consolidado!H140</f>
        <v>687.75019599999996</v>
      </c>
      <c r="G6" s="37">
        <f>Consolidado!I140</f>
        <v>31.137814630000001</v>
      </c>
      <c r="H6" s="37">
        <f>Consolidado!J140</f>
        <v>38.754985230000003</v>
      </c>
      <c r="I6" s="37">
        <f>Consolidado!K140</f>
        <v>1086.15624157</v>
      </c>
      <c r="J6" s="37">
        <f>Consolidado!L140</f>
        <v>280.05079277999999</v>
      </c>
      <c r="K6" s="37">
        <f>Consolidado!M140</f>
        <v>16.39139123</v>
      </c>
      <c r="L6" s="37">
        <f>Consolidado!N140</f>
        <v>1241.5373628499999</v>
      </c>
      <c r="M6" s="37">
        <f>Consolidado!O140</f>
        <v>30.214040170000001</v>
      </c>
      <c r="N6" s="37">
        <f>Consolidado!P140</f>
        <v>11.977910380000001</v>
      </c>
    </row>
    <row r="7" spans="1:14" x14ac:dyDescent="0.25">
      <c r="A7">
        <v>2017</v>
      </c>
      <c r="B7" s="38">
        <f t="shared" si="0"/>
        <v>4609.0814075799999</v>
      </c>
      <c r="C7" s="37">
        <f>Consolidado!E151</f>
        <v>125.77256104999999</v>
      </c>
      <c r="D7" s="37">
        <f>Consolidado!F151</f>
        <v>16.445564149999999</v>
      </c>
      <c r="E7" s="37">
        <f>Consolidado!G151</f>
        <v>1064.9301074</v>
      </c>
      <c r="F7" s="37">
        <f>Consolidado!H151</f>
        <v>939.38241539000001</v>
      </c>
      <c r="G7" s="37">
        <f>Consolidado!I151</f>
        <v>30.121710400000001</v>
      </c>
      <c r="H7" s="37">
        <f>Consolidado!J151</f>
        <v>39.189956510000002</v>
      </c>
      <c r="I7" s="37">
        <f>Consolidado!K151</f>
        <v>1097.6615867200001</v>
      </c>
      <c r="J7" s="37">
        <f>Consolidado!L151</f>
        <v>37.047021409999999</v>
      </c>
      <c r="K7" s="37">
        <f>Consolidado!M151</f>
        <v>27.37914851</v>
      </c>
      <c r="L7" s="37">
        <f>Consolidado!N151</f>
        <v>1231.1513360399999</v>
      </c>
      <c r="M7" s="37">
        <f>Consolidado!O151</f>
        <v>33.739400209999999</v>
      </c>
      <c r="N7" s="37">
        <f>Consolidado!P151</f>
        <v>12.311380529999999</v>
      </c>
    </row>
    <row r="8" spans="1:14" x14ac:dyDescent="0.25">
      <c r="A8">
        <v>2018</v>
      </c>
      <c r="B8" s="38">
        <f t="shared" si="0"/>
        <v>4348.52851285</v>
      </c>
      <c r="C8" s="37">
        <f>Consolidado!E162</f>
        <v>108.55525369</v>
      </c>
      <c r="D8" s="37">
        <f>Consolidado!F162</f>
        <v>10.47995137</v>
      </c>
      <c r="E8" s="37">
        <f>Consolidado!G162</f>
        <v>1035.0179398400001</v>
      </c>
      <c r="F8" s="37">
        <f>Consolidado!H162</f>
        <v>834.77032283999995</v>
      </c>
      <c r="G8" s="37">
        <f>Consolidado!I162</f>
        <v>22.084029409999999</v>
      </c>
      <c r="H8" s="37">
        <f>Consolidado!J162</f>
        <v>9.0036544200000002</v>
      </c>
      <c r="I8" s="37">
        <f>Consolidado!K162</f>
        <v>1107.1637051600001</v>
      </c>
      <c r="J8" s="37">
        <f>Consolidado!L162</f>
        <v>29.82820405</v>
      </c>
      <c r="K8" s="37">
        <f>Consolidado!M162</f>
        <v>8.30234469</v>
      </c>
      <c r="L8" s="37">
        <f>Consolidado!N162</f>
        <v>1183.32310738</v>
      </c>
      <c r="M8" s="37">
        <f>Consolidado!O162</f>
        <v>25.87940438</v>
      </c>
      <c r="N8" s="37">
        <f>Consolidado!P162</f>
        <v>15.51534127</v>
      </c>
    </row>
    <row r="9" spans="1:14" x14ac:dyDescent="0.25">
      <c r="A9">
        <v>2019</v>
      </c>
      <c r="B9" s="38">
        <f t="shared" si="0"/>
        <v>4689.1985190700007</v>
      </c>
      <c r="C9" s="37">
        <f>Consolidado!E173</f>
        <v>115.55773066</v>
      </c>
      <c r="D9" s="37">
        <f>Consolidado!F173</f>
        <v>11.25229708</v>
      </c>
      <c r="E9" s="37">
        <f>Consolidado!G173</f>
        <v>1049.8675916300001</v>
      </c>
      <c r="F9" s="37">
        <f>Consolidado!H173</f>
        <v>905.12243762000003</v>
      </c>
      <c r="G9" s="37">
        <f>Consolidado!I173</f>
        <v>37.89351431</v>
      </c>
      <c r="H9" s="37">
        <f>Consolidado!J173</f>
        <v>15.87353528</v>
      </c>
      <c r="I9" s="37">
        <f>Consolidado!K173</f>
        <v>1141.4336062499999</v>
      </c>
      <c r="J9" s="37">
        <f>Consolidado!L173</f>
        <v>26.759281770000001</v>
      </c>
      <c r="K9" s="37">
        <f>Consolidado!M173</f>
        <v>10.21262754</v>
      </c>
      <c r="L9" s="37">
        <f>Consolidado!N173</f>
        <v>1375.2258969300001</v>
      </c>
      <c r="M9" s="37">
        <f>Consolidado!O173</f>
        <v>22.791435289999999</v>
      </c>
      <c r="N9" s="37">
        <f>Consolidado!P173</f>
        <v>14.307938760000001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ISR por Régimen</vt:lpstr>
      <vt:lpstr>Consolidado</vt:lpstr>
      <vt:lpstr>Utilidades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Mutzus Galvan, Henry Estuardo</dc:creator>
  <cp:lastModifiedBy>Aguilar Sosa, Kimberly Dayanna</cp:lastModifiedBy>
  <cp:lastPrinted>2015-06-15T17:32:20Z</cp:lastPrinted>
  <dcterms:created xsi:type="dcterms:W3CDTF">2015-06-11T21:45:51Z</dcterms:created>
  <dcterms:modified xsi:type="dcterms:W3CDTF">2024-03-18T21:20:37Z</dcterms:modified>
</cp:coreProperties>
</file>